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1 - Řehlovice výh.1" sheetId="2" r:id="rId2"/>
    <sheet name="Č12 - Řehlovice výh.3A" sheetId="3" r:id="rId3"/>
    <sheet name="Č13 - Řehlovice výh.3B" sheetId="4" r:id="rId4"/>
    <sheet name="Č14 - záhlaví 1.TK Řehlov..." sheetId="5" r:id="rId5"/>
    <sheet name="Č15 - mimostaveništní dop..." sheetId="6" r:id="rId6"/>
    <sheet name="Č21 - VRN" sheetId="7" r:id="rId7"/>
    <sheet name="Seznam figur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'Č11 - Řehlovice výh.1'!$C$84:$K$274</definedName>
    <definedName name="_xlnm.Print_Area" localSheetId="1">'Č11 - Řehlovice výh.1'!$C$70:$K$274</definedName>
    <definedName name="_xlnm.Print_Titles" localSheetId="1">'Č11 - Řehlovice výh.1'!$84:$84</definedName>
    <definedName name="_xlnm._FilterDatabase" localSheetId="2" hidden="1">'Č12 - Řehlovice výh.3A'!$C$84:$K$242</definedName>
    <definedName name="_xlnm.Print_Area" localSheetId="2">'Č12 - Řehlovice výh.3A'!$C$70:$K$242</definedName>
    <definedName name="_xlnm.Print_Titles" localSheetId="2">'Č12 - Řehlovice výh.3A'!$84:$84</definedName>
    <definedName name="_xlnm._FilterDatabase" localSheetId="3" hidden="1">'Č13 - Řehlovice výh.3B'!$C$84:$K$327</definedName>
    <definedName name="_xlnm.Print_Area" localSheetId="3">'Č13 - Řehlovice výh.3B'!$C$70:$K$327</definedName>
    <definedName name="_xlnm.Print_Titles" localSheetId="3">'Č13 - Řehlovice výh.3B'!$84:$84</definedName>
    <definedName name="_xlnm._FilterDatabase" localSheetId="4" hidden="1">'Č14 - záhlaví 1.TK Řehlov...'!$C$84:$K$240</definedName>
    <definedName name="_xlnm.Print_Area" localSheetId="4">'Č14 - záhlaví 1.TK Řehlov...'!$C$70:$K$240</definedName>
    <definedName name="_xlnm.Print_Titles" localSheetId="4">'Č14 - záhlaví 1.TK Řehlov...'!$84:$84</definedName>
    <definedName name="_xlnm._FilterDatabase" localSheetId="5" hidden="1">'Č15 - mimostaveništní dop...'!$C$84:$K$111</definedName>
    <definedName name="_xlnm.Print_Area" localSheetId="5">'Č15 - mimostaveništní dop...'!$C$70:$K$111</definedName>
    <definedName name="_xlnm.Print_Titles" localSheetId="5">'Č15 - mimostaveništní dop...'!$84:$84</definedName>
    <definedName name="_xlnm._FilterDatabase" localSheetId="6" hidden="1">'Č21 - VRN'!$C$85:$K$129</definedName>
    <definedName name="_xlnm.Print_Area" localSheetId="6">'Č21 - VRN'!$C$71:$K$129</definedName>
    <definedName name="_xlnm.Print_Titles" localSheetId="6">'Č21 - VRN'!$85:$85</definedName>
    <definedName name="_xlnm.Print_Area" localSheetId="7">'Seznam figur'!$C$4:$G$23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62"/>
  <c i="7" r="J37"/>
  <c i="1" r="AX62"/>
  <c i="7" r="BI128"/>
  <c r="BH128"/>
  <c r="BF128"/>
  <c r="BE128"/>
  <c r="T128"/>
  <c r="R128"/>
  <c r="P128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1"/>
  <c r="BH111"/>
  <c r="BF111"/>
  <c r="BE111"/>
  <c r="T111"/>
  <c r="R111"/>
  <c r="P111"/>
  <c r="BI109"/>
  <c r="BH109"/>
  <c r="BF109"/>
  <c r="BE109"/>
  <c r="T109"/>
  <c r="R109"/>
  <c r="P109"/>
  <c r="BI107"/>
  <c r="BH107"/>
  <c r="BF107"/>
  <c r="BE107"/>
  <c r="T107"/>
  <c r="R107"/>
  <c r="P107"/>
  <c r="BI103"/>
  <c r="BH103"/>
  <c r="BF103"/>
  <c r="BE103"/>
  <c r="T103"/>
  <c r="R103"/>
  <c r="P103"/>
  <c r="BI100"/>
  <c r="BH100"/>
  <c r="BF100"/>
  <c r="BE100"/>
  <c r="T100"/>
  <c r="R100"/>
  <c r="P100"/>
  <c r="BI94"/>
  <c r="BH94"/>
  <c r="BF94"/>
  <c r="BE94"/>
  <c r="T94"/>
  <c r="R94"/>
  <c r="P94"/>
  <c r="BI92"/>
  <c r="BH92"/>
  <c r="BF92"/>
  <c r="BE92"/>
  <c r="T92"/>
  <c r="R92"/>
  <c r="P92"/>
  <c r="BI89"/>
  <c r="BH89"/>
  <c r="BF89"/>
  <c r="BE89"/>
  <c r="T89"/>
  <c r="R89"/>
  <c r="P89"/>
  <c r="BI87"/>
  <c r="BH87"/>
  <c r="BF87"/>
  <c r="BE87"/>
  <c r="T87"/>
  <c r="R87"/>
  <c r="P87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74"/>
  <c i="6" r="J39"/>
  <c r="J38"/>
  <c i="1" r="AY60"/>
  <c i="6" r="J37"/>
  <c i="1" r="AX60"/>
  <c i="6" r="BI109"/>
  <c r="BH109"/>
  <c r="BF109"/>
  <c r="BE109"/>
  <c r="T109"/>
  <c r="R109"/>
  <c r="P109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BI89"/>
  <c r="BH89"/>
  <c r="BF89"/>
  <c r="BE89"/>
  <c r="T89"/>
  <c r="R89"/>
  <c r="P89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59"/>
  <c r="J19"/>
  <c r="J14"/>
  <c r="J79"/>
  <c r="E7"/>
  <c r="E50"/>
  <c i="5" r="J39"/>
  <c r="J38"/>
  <c i="1" r="AY59"/>
  <c i="5" r="J37"/>
  <c i="1" r="AX59"/>
  <c i="5"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2"/>
  <c r="BH232"/>
  <c r="BF232"/>
  <c r="BE232"/>
  <c r="T232"/>
  <c r="R232"/>
  <c r="P232"/>
  <c r="BI230"/>
  <c r="BH230"/>
  <c r="BF230"/>
  <c r="BE230"/>
  <c r="T230"/>
  <c r="R230"/>
  <c r="P230"/>
  <c r="BI228"/>
  <c r="BH228"/>
  <c r="BF228"/>
  <c r="BE228"/>
  <c r="T228"/>
  <c r="R228"/>
  <c r="P228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1"/>
  <c r="BH211"/>
  <c r="BF211"/>
  <c r="BE211"/>
  <c r="T211"/>
  <c r="R211"/>
  <c r="P211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15"/>
  <c r="BH115"/>
  <c r="BF115"/>
  <c r="BE115"/>
  <c r="T115"/>
  <c r="R115"/>
  <c r="P115"/>
  <c r="BI112"/>
  <c r="BH112"/>
  <c r="BF112"/>
  <c r="BE112"/>
  <c r="T112"/>
  <c r="R112"/>
  <c r="P112"/>
  <c r="BI109"/>
  <c r="BH109"/>
  <c r="BF109"/>
  <c r="BE109"/>
  <c r="T109"/>
  <c r="R109"/>
  <c r="P109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9"/>
  <c r="BH89"/>
  <c r="BF89"/>
  <c r="BE89"/>
  <c r="T89"/>
  <c r="R89"/>
  <c r="P89"/>
  <c r="BI86"/>
  <c r="BH86"/>
  <c r="BF86"/>
  <c r="BE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73"/>
  <c i="4" r="J39"/>
  <c r="J38"/>
  <c i="1" r="AY58"/>
  <c i="4" r="J37"/>
  <c i="1" r="AX58"/>
  <c i="4" r="BI325"/>
  <c r="BH325"/>
  <c r="BF325"/>
  <c r="BE325"/>
  <c r="T325"/>
  <c r="R325"/>
  <c r="P325"/>
  <c r="BI323"/>
  <c r="BH323"/>
  <c r="BF323"/>
  <c r="BE323"/>
  <c r="T323"/>
  <c r="R323"/>
  <c r="P323"/>
  <c r="BI321"/>
  <c r="BH321"/>
  <c r="BF321"/>
  <c r="BE321"/>
  <c r="T321"/>
  <c r="R321"/>
  <c r="P321"/>
  <c r="BI318"/>
  <c r="BH318"/>
  <c r="BF318"/>
  <c r="BE318"/>
  <c r="T318"/>
  <c r="R318"/>
  <c r="P318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8"/>
  <c r="BH308"/>
  <c r="BF308"/>
  <c r="BE308"/>
  <c r="T308"/>
  <c r="R308"/>
  <c r="P308"/>
  <c r="BI305"/>
  <c r="BH305"/>
  <c r="BF305"/>
  <c r="BE305"/>
  <c r="T305"/>
  <c r="R305"/>
  <c r="P305"/>
  <c r="BI302"/>
  <c r="BH302"/>
  <c r="BF302"/>
  <c r="BE302"/>
  <c r="T302"/>
  <c r="R302"/>
  <c r="P302"/>
  <c r="BI299"/>
  <c r="BH299"/>
  <c r="BF299"/>
  <c r="BE299"/>
  <c r="T299"/>
  <c r="R299"/>
  <c r="P299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89"/>
  <c r="BH289"/>
  <c r="BF289"/>
  <c r="BE289"/>
  <c r="T289"/>
  <c r="R289"/>
  <c r="P289"/>
  <c r="BI287"/>
  <c r="BH287"/>
  <c r="BF287"/>
  <c r="BE287"/>
  <c r="T287"/>
  <c r="R287"/>
  <c r="P287"/>
  <c r="BI284"/>
  <c r="BH284"/>
  <c r="BF284"/>
  <c r="BE284"/>
  <c r="T284"/>
  <c r="R284"/>
  <c r="P284"/>
  <c r="BI281"/>
  <c r="BH281"/>
  <c r="BF281"/>
  <c r="BE281"/>
  <c r="T281"/>
  <c r="R281"/>
  <c r="P281"/>
  <c r="BI279"/>
  <c r="BH279"/>
  <c r="BF279"/>
  <c r="BE279"/>
  <c r="T279"/>
  <c r="R279"/>
  <c r="P279"/>
  <c r="BI276"/>
  <c r="BH276"/>
  <c r="BF276"/>
  <c r="BE276"/>
  <c r="T276"/>
  <c r="R276"/>
  <c r="P276"/>
  <c r="BI273"/>
  <c r="BH273"/>
  <c r="BF273"/>
  <c r="BE273"/>
  <c r="T273"/>
  <c r="R273"/>
  <c r="P273"/>
  <c r="BI270"/>
  <c r="BH270"/>
  <c r="BF270"/>
  <c r="BE270"/>
  <c r="T270"/>
  <c r="R270"/>
  <c r="P270"/>
  <c r="BI267"/>
  <c r="BH267"/>
  <c r="BF267"/>
  <c r="BE267"/>
  <c r="T267"/>
  <c r="R267"/>
  <c r="P267"/>
  <c r="BI264"/>
  <c r="BH264"/>
  <c r="BF264"/>
  <c r="BE264"/>
  <c r="T264"/>
  <c r="R264"/>
  <c r="P264"/>
  <c r="BI261"/>
  <c r="BH261"/>
  <c r="BF261"/>
  <c r="BE261"/>
  <c r="T261"/>
  <c r="R261"/>
  <c r="P261"/>
  <c r="BI258"/>
  <c r="BH258"/>
  <c r="BF258"/>
  <c r="BE258"/>
  <c r="T258"/>
  <c r="R258"/>
  <c r="P258"/>
  <c r="BI255"/>
  <c r="BH255"/>
  <c r="BF255"/>
  <c r="BE255"/>
  <c r="T255"/>
  <c r="R255"/>
  <c r="P255"/>
  <c r="BI252"/>
  <c r="BH252"/>
  <c r="BF252"/>
  <c r="BE252"/>
  <c r="T252"/>
  <c r="R252"/>
  <c r="P252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4"/>
  <c r="BH224"/>
  <c r="BF224"/>
  <c r="BE224"/>
  <c r="T224"/>
  <c r="R224"/>
  <c r="P224"/>
  <c r="BI222"/>
  <c r="BH222"/>
  <c r="BF222"/>
  <c r="BE222"/>
  <c r="T222"/>
  <c r="R222"/>
  <c r="P222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15"/>
  <c r="BH115"/>
  <c r="BF115"/>
  <c r="BE115"/>
  <c r="T115"/>
  <c r="R115"/>
  <c r="P115"/>
  <c r="BI112"/>
  <c r="BH112"/>
  <c r="BF112"/>
  <c r="BE112"/>
  <c r="T112"/>
  <c r="R112"/>
  <c r="P112"/>
  <c r="BI109"/>
  <c r="BH109"/>
  <c r="BF109"/>
  <c r="BE109"/>
  <c r="T109"/>
  <c r="R109"/>
  <c r="P109"/>
  <c r="BI106"/>
  <c r="BH106"/>
  <c r="BF106"/>
  <c r="BE106"/>
  <c r="T106"/>
  <c r="R106"/>
  <c r="P106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5"/>
  <c r="BH95"/>
  <c r="BF95"/>
  <c r="BE95"/>
  <c r="T95"/>
  <c r="R95"/>
  <c r="P95"/>
  <c r="BI92"/>
  <c r="BH92"/>
  <c r="BF92"/>
  <c r="BE92"/>
  <c r="T92"/>
  <c r="R92"/>
  <c r="P92"/>
  <c r="BI89"/>
  <c r="BH89"/>
  <c r="BF89"/>
  <c r="BE89"/>
  <c r="T89"/>
  <c r="R89"/>
  <c r="P89"/>
  <c r="BI86"/>
  <c r="BH86"/>
  <c r="BF86"/>
  <c r="BE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50"/>
  <c i="3" r="J39"/>
  <c r="J38"/>
  <c i="1" r="AY57"/>
  <c i="3" r="J37"/>
  <c i="1" r="AX57"/>
  <c i="3" r="BI241"/>
  <c r="BH241"/>
  <c r="BF241"/>
  <c r="BE241"/>
  <c r="T241"/>
  <c r="R241"/>
  <c r="P241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2"/>
  <c r="BH222"/>
  <c r="BF222"/>
  <c r="BE222"/>
  <c r="T222"/>
  <c r="R222"/>
  <c r="P222"/>
  <c r="BI220"/>
  <c r="BH220"/>
  <c r="BF220"/>
  <c r="BE220"/>
  <c r="T220"/>
  <c r="R220"/>
  <c r="P220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9"/>
  <c r="BH89"/>
  <c r="BF89"/>
  <c r="BE89"/>
  <c r="T89"/>
  <c r="R89"/>
  <c r="P89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59"/>
  <c r="J19"/>
  <c r="J14"/>
  <c r="J79"/>
  <c r="E7"/>
  <c r="E73"/>
  <c i="2" r="J39"/>
  <c r="J38"/>
  <c i="1" r="AY56"/>
  <c i="2" r="J37"/>
  <c i="1" r="AX56"/>
  <c i="2" r="BI273"/>
  <c r="BH273"/>
  <c r="BF273"/>
  <c r="BE273"/>
  <c r="T273"/>
  <c r="R273"/>
  <c r="P273"/>
  <c r="BI270"/>
  <c r="BH270"/>
  <c r="BF270"/>
  <c r="BE270"/>
  <c r="T270"/>
  <c r="R270"/>
  <c r="P270"/>
  <c r="BI267"/>
  <c r="BH267"/>
  <c r="BF267"/>
  <c r="BE267"/>
  <c r="T267"/>
  <c r="R267"/>
  <c r="P267"/>
  <c r="BI265"/>
  <c r="BH265"/>
  <c r="BF265"/>
  <c r="BE265"/>
  <c r="T265"/>
  <c r="R265"/>
  <c r="P265"/>
  <c r="BI262"/>
  <c r="BH262"/>
  <c r="BF262"/>
  <c r="BE262"/>
  <c r="T262"/>
  <c r="R262"/>
  <c r="P262"/>
  <c r="BI260"/>
  <c r="BH260"/>
  <c r="BF260"/>
  <c r="BE260"/>
  <c r="T260"/>
  <c r="R260"/>
  <c r="P260"/>
  <c r="BI258"/>
  <c r="BH258"/>
  <c r="BF258"/>
  <c r="BE258"/>
  <c r="T258"/>
  <c r="R258"/>
  <c r="P258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6"/>
  <c r="BH246"/>
  <c r="BF246"/>
  <c r="BE246"/>
  <c r="T246"/>
  <c r="R246"/>
  <c r="P246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4"/>
  <c r="BH184"/>
  <c r="BF184"/>
  <c r="BE184"/>
  <c r="T184"/>
  <c r="R184"/>
  <c r="P184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5"/>
  <c r="BH175"/>
  <c r="BF175"/>
  <c r="BE175"/>
  <c r="T175"/>
  <c r="R175"/>
  <c r="P175"/>
  <c r="BI172"/>
  <c r="BH172"/>
  <c r="BF172"/>
  <c r="BE172"/>
  <c r="T172"/>
  <c r="R172"/>
  <c r="P172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8"/>
  <c r="BH148"/>
  <c r="BF148"/>
  <c r="BE148"/>
  <c r="T148"/>
  <c r="R148"/>
  <c r="P148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89"/>
  <c r="BH89"/>
  <c r="BF89"/>
  <c r="BE89"/>
  <c r="T89"/>
  <c r="R89"/>
  <c r="P89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50"/>
  <c i="1" r="L50"/>
  <c r="AM50"/>
  <c r="AM49"/>
  <c r="L49"/>
  <c r="AM47"/>
  <c r="L47"/>
  <c r="L45"/>
  <c r="L44"/>
  <c i="7" r="J124"/>
  <c r="BK122"/>
  <c r="BK120"/>
  <c r="J111"/>
  <c r="J109"/>
  <c r="J107"/>
  <c r="J103"/>
  <c r="J92"/>
  <c r="J87"/>
  <c i="6" r="J104"/>
  <c r="J101"/>
  <c r="J98"/>
  <c r="J86"/>
  <c i="5" r="J239"/>
  <c r="J237"/>
  <c r="BK232"/>
  <c r="BK230"/>
  <c r="BK226"/>
  <c r="BK224"/>
  <c r="BK219"/>
  <c r="J216"/>
  <c r="J208"/>
  <c r="J206"/>
  <c r="BK204"/>
  <c r="BK201"/>
  <c r="BK195"/>
  <c r="BK192"/>
  <c r="BK183"/>
  <c r="BK180"/>
  <c r="J177"/>
  <c r="J174"/>
  <c r="J171"/>
  <c r="BK168"/>
  <c r="BK159"/>
  <c r="BK156"/>
  <c r="BK150"/>
  <c r="BK147"/>
  <c r="BK139"/>
  <c r="J136"/>
  <c r="BK133"/>
  <c r="BK127"/>
  <c r="J115"/>
  <c r="BK109"/>
  <c r="BK106"/>
  <c r="BK104"/>
  <c r="J100"/>
  <c r="J91"/>
  <c i="4" r="J323"/>
  <c r="BK321"/>
  <c r="J318"/>
  <c r="J315"/>
  <c r="J311"/>
  <c r="BK308"/>
  <c r="J305"/>
  <c r="J302"/>
  <c r="BK299"/>
  <c r="J294"/>
  <c r="J292"/>
  <c r="BK287"/>
  <c r="BK284"/>
  <c r="BK276"/>
  <c r="BK267"/>
  <c r="J264"/>
  <c r="J261"/>
  <c r="BK258"/>
  <c r="BK255"/>
  <c r="J249"/>
  <c r="BK245"/>
  <c r="BK242"/>
  <c r="J240"/>
  <c r="BK238"/>
  <c r="BK231"/>
  <c r="BK227"/>
  <c r="J224"/>
  <c r="BK222"/>
  <c r="BK219"/>
  <c r="J215"/>
  <c r="BK213"/>
  <c r="BK204"/>
  <c r="BK198"/>
  <c r="J195"/>
  <c r="BK192"/>
  <c r="BK189"/>
  <c r="BK183"/>
  <c r="J180"/>
  <c r="J177"/>
  <c r="J174"/>
  <c r="BK168"/>
  <c r="J159"/>
  <c r="J156"/>
  <c r="J153"/>
  <c r="J147"/>
  <c r="J144"/>
  <c r="BK141"/>
  <c r="J135"/>
  <c r="J133"/>
  <c r="J127"/>
  <c r="BK118"/>
  <c r="BK115"/>
  <c r="BK112"/>
  <c r="BK109"/>
  <c r="J106"/>
  <c r="BK103"/>
  <c r="BK97"/>
  <c r="BK95"/>
  <c r="J89"/>
  <c r="J86"/>
  <c i="3" r="J238"/>
  <c r="J234"/>
  <c r="J229"/>
  <c r="BK225"/>
  <c r="BK220"/>
  <c r="BK217"/>
  <c r="J210"/>
  <c r="BK198"/>
  <c r="BK189"/>
  <c r="BK186"/>
  <c r="BK183"/>
  <c r="J180"/>
  <c r="J168"/>
  <c r="BK157"/>
  <c r="BK155"/>
  <c r="J153"/>
  <c r="BK150"/>
  <c r="BK147"/>
  <c r="BK143"/>
  <c r="BK140"/>
  <c r="J138"/>
  <c r="J134"/>
  <c r="BK132"/>
  <c r="J130"/>
  <c r="BK128"/>
  <c r="BK116"/>
  <c r="BK113"/>
  <c r="BK110"/>
  <c r="J101"/>
  <c r="J98"/>
  <c r="J89"/>
  <c r="BK86"/>
  <c i="2" r="J270"/>
  <c r="J267"/>
  <c r="BK262"/>
  <c r="J260"/>
  <c r="BK258"/>
  <c r="J251"/>
  <c r="J246"/>
  <c r="J241"/>
  <c r="BK238"/>
  <c r="J236"/>
  <c r="J225"/>
  <c r="BK222"/>
  <c r="BK219"/>
  <c r="BK216"/>
  <c r="BK213"/>
  <c r="BK210"/>
  <c r="BK207"/>
  <c r="BK204"/>
  <c r="BK201"/>
  <c r="J195"/>
  <c r="BK189"/>
  <c r="BK186"/>
  <c r="BK184"/>
  <c r="J181"/>
  <c r="J162"/>
  <c r="BK159"/>
  <c r="BK153"/>
  <c r="BK150"/>
  <c r="BK148"/>
  <c r="BK141"/>
  <c r="J137"/>
  <c r="BK135"/>
  <c r="J133"/>
  <c r="J131"/>
  <c r="BK125"/>
  <c r="J117"/>
  <c r="J105"/>
  <c r="J102"/>
  <c r="J99"/>
  <c r="J96"/>
  <c r="BK92"/>
  <c r="J89"/>
  <c i="5" r="BK171"/>
  <c r="BK162"/>
  <c r="J156"/>
  <c r="J144"/>
  <c r="J139"/>
  <c r="BK136"/>
  <c r="J130"/>
  <c r="J127"/>
  <c r="BK124"/>
  <c r="J121"/>
  <c r="J109"/>
  <c r="J104"/>
  <c r="J102"/>
  <c r="BK97"/>
  <c r="J95"/>
  <c r="BK91"/>
  <c i="4" r="BK323"/>
  <c r="BK315"/>
  <c r="J313"/>
  <c r="BK311"/>
  <c r="J308"/>
  <c r="J296"/>
  <c i="3" r="J236"/>
  <c r="BK222"/>
  <c r="J215"/>
  <c r="BK207"/>
  <c r="BK204"/>
  <c r="BK201"/>
  <c r="J198"/>
  <c r="J195"/>
  <c r="J192"/>
  <c r="J186"/>
  <c r="J183"/>
  <c r="J177"/>
  <c r="BK171"/>
  <c r="BK168"/>
  <c r="BK165"/>
  <c r="BK160"/>
  <c r="J155"/>
  <c r="J150"/>
  <c r="J147"/>
  <c r="J145"/>
  <c r="BK138"/>
  <c r="J136"/>
  <c r="J128"/>
  <c r="BK124"/>
  <c r="J118"/>
  <c r="J110"/>
  <c r="J107"/>
  <c r="BK101"/>
  <c r="J95"/>
  <c r="J93"/>
  <c r="BK91"/>
  <c r="BK89"/>
  <c r="J86"/>
  <c i="2" r="BK265"/>
  <c r="BK260"/>
  <c r="J255"/>
  <c r="BK253"/>
  <c r="J249"/>
  <c r="J244"/>
  <c r="BK228"/>
  <c r="BK225"/>
  <c r="J204"/>
  <c r="BK198"/>
  <c r="J192"/>
  <c r="J189"/>
  <c r="J184"/>
  <c r="BK179"/>
  <c r="J177"/>
  <c r="BK175"/>
  <c r="BK172"/>
  <c r="BK165"/>
  <c r="BK156"/>
  <c r="J153"/>
  <c r="BK143"/>
  <c r="J141"/>
  <c r="BK139"/>
  <c r="BK137"/>
  <c r="BK133"/>
  <c r="BK131"/>
  <c r="J128"/>
  <c r="BK122"/>
  <c r="BK119"/>
  <c r="J114"/>
  <c r="BK111"/>
  <c r="J108"/>
  <c r="BK102"/>
  <c r="BK99"/>
  <c r="BK96"/>
  <c r="BK94"/>
  <c i="7" r="BK128"/>
  <c r="J118"/>
  <c r="BK111"/>
  <c r="BK107"/>
  <c r="J100"/>
  <c r="BK94"/>
  <c r="BK89"/>
  <c i="6" r="BK109"/>
  <c r="BK107"/>
  <c r="BK101"/>
  <c r="BK95"/>
  <c r="J92"/>
  <c r="BK89"/>
  <c i="5" r="J235"/>
  <c r="BK228"/>
  <c r="J222"/>
  <c r="J219"/>
  <c r="J213"/>
  <c r="J211"/>
  <c r="BK208"/>
  <c r="J204"/>
  <c r="J201"/>
  <c r="BK198"/>
  <c r="J192"/>
  <c r="J190"/>
  <c r="J188"/>
  <c r="J186"/>
  <c r="J180"/>
  <c r="J168"/>
  <c r="BK165"/>
  <c r="BK153"/>
  <c r="J147"/>
  <c r="BK144"/>
  <c r="J142"/>
  <c r="BK130"/>
  <c r="BK121"/>
  <c r="J118"/>
  <c r="J112"/>
  <c r="J106"/>
  <c r="BK102"/>
  <c r="J97"/>
  <c r="BK95"/>
  <c r="J93"/>
  <c r="J89"/>
  <c r="J86"/>
  <c i="4" r="BK325"/>
  <c r="J325"/>
  <c r="J321"/>
  <c r="BK305"/>
  <c r="J299"/>
  <c r="BK296"/>
  <c r="J289"/>
  <c r="J287"/>
  <c r="J281"/>
  <c r="BK279"/>
  <c r="BK273"/>
  <c r="BK270"/>
  <c r="J258"/>
  <c r="BK252"/>
  <c r="BK249"/>
  <c r="J247"/>
  <c r="J242"/>
  <c r="BK240"/>
  <c r="J238"/>
  <c r="J236"/>
  <c r="BK233"/>
  <c r="J231"/>
  <c r="BK229"/>
  <c r="BK224"/>
  <c r="J222"/>
  <c r="J219"/>
  <c r="J217"/>
  <c r="BK215"/>
  <c r="BK210"/>
  <c r="BK207"/>
  <c r="J201"/>
  <c r="J198"/>
  <c r="BK195"/>
  <c r="J192"/>
  <c r="J186"/>
  <c r="BK180"/>
  <c r="BK171"/>
  <c r="BK165"/>
  <c r="BK162"/>
  <c r="BK159"/>
  <c r="BK153"/>
  <c r="J150"/>
  <c r="BK147"/>
  <c r="J138"/>
  <c r="BK133"/>
  <c r="BK130"/>
  <c r="BK127"/>
  <c r="J124"/>
  <c r="BK121"/>
  <c r="J118"/>
  <c r="J115"/>
  <c r="J109"/>
  <c r="J103"/>
  <c r="BK100"/>
  <c r="J97"/>
  <c r="J95"/>
  <c r="BK92"/>
  <c r="BK89"/>
  <c i="3" r="J241"/>
  <c r="BK238"/>
  <c r="BK231"/>
  <c r="BK229"/>
  <c r="J227"/>
  <c r="J222"/>
  <c r="J220"/>
  <c r="J217"/>
  <c r="BK215"/>
  <c r="BK213"/>
  <c r="J204"/>
  <c r="BK195"/>
  <c r="BK192"/>
  <c r="J174"/>
  <c r="J171"/>
  <c r="J162"/>
  <c r="J160"/>
  <c r="J157"/>
  <c r="J143"/>
  <c r="J140"/>
  <c r="BK136"/>
  <c r="BK134"/>
  <c r="BK130"/>
  <c r="BK126"/>
  <c r="J124"/>
  <c r="J121"/>
  <c r="J104"/>
  <c r="BK98"/>
  <c r="J91"/>
  <c i="2" r="BK273"/>
  <c r="J273"/>
  <c r="BK270"/>
  <c r="J253"/>
  <c r="BK251"/>
  <c r="BK249"/>
  <c r="BK246"/>
  <c r="BK241"/>
  <c r="J238"/>
  <c r="J234"/>
  <c r="BK231"/>
  <c r="J228"/>
  <c r="J219"/>
  <c r="J216"/>
  <c r="J210"/>
  <c r="J201"/>
  <c r="J198"/>
  <c r="BK195"/>
  <c r="BK192"/>
  <c r="J186"/>
  <c r="BK177"/>
  <c r="BK169"/>
  <c r="BK167"/>
  <c r="J148"/>
  <c r="J145"/>
  <c r="J143"/>
  <c r="J139"/>
  <c r="J135"/>
  <c r="J122"/>
  <c r="J119"/>
  <c r="J92"/>
  <c i="1" r="AS61"/>
  <c r="AS55"/>
  <c i="7" r="J128"/>
  <c r="BK124"/>
  <c r="J122"/>
  <c r="J120"/>
  <c r="BK118"/>
  <c r="BK109"/>
  <c r="BK103"/>
  <c r="BK100"/>
  <c r="J94"/>
  <c r="BK92"/>
  <c r="J89"/>
  <c r="BK87"/>
  <c i="6" r="J109"/>
  <c r="J107"/>
  <c r="BK104"/>
  <c r="BK98"/>
  <c r="J95"/>
  <c r="BK92"/>
  <c r="J89"/>
  <c r="BK86"/>
  <c i="5" r="BK239"/>
  <c r="BK237"/>
  <c r="BK235"/>
  <c r="J232"/>
  <c r="J230"/>
  <c r="J228"/>
  <c r="J226"/>
  <c r="J224"/>
  <c r="BK222"/>
  <c r="BK216"/>
  <c r="BK213"/>
  <c r="BK211"/>
  <c r="BK206"/>
  <c r="J198"/>
  <c r="J195"/>
  <c r="BK190"/>
  <c r="BK188"/>
  <c r="BK186"/>
  <c r="J183"/>
  <c r="BK177"/>
  <c r="BK174"/>
  <c r="J165"/>
  <c r="J162"/>
  <c r="J159"/>
  <c r="J153"/>
  <c r="J150"/>
  <c r="BK142"/>
  <c r="J133"/>
  <c r="J124"/>
  <c r="BK118"/>
  <c r="BK115"/>
  <c r="BK112"/>
  <c r="BK100"/>
  <c r="BK93"/>
  <c r="BK89"/>
  <c r="BK86"/>
  <c i="4" r="BK318"/>
  <c r="BK313"/>
  <c r="BK302"/>
  <c r="BK294"/>
  <c r="BK292"/>
  <c r="BK289"/>
  <c r="J284"/>
  <c r="BK281"/>
  <c r="J279"/>
  <c r="J276"/>
  <c r="J273"/>
  <c r="J270"/>
  <c r="J267"/>
  <c r="BK264"/>
  <c r="BK261"/>
  <c r="J255"/>
  <c r="J252"/>
  <c r="BK247"/>
  <c r="J245"/>
  <c r="BK236"/>
  <c r="J233"/>
  <c r="J229"/>
  <c r="J227"/>
  <c r="BK217"/>
  <c r="J213"/>
  <c r="J210"/>
  <c r="J207"/>
  <c r="J204"/>
  <c r="BK201"/>
  <c r="J189"/>
  <c r="BK186"/>
  <c r="J183"/>
  <c r="BK177"/>
  <c r="BK174"/>
  <c r="J171"/>
  <c r="J168"/>
  <c r="J165"/>
  <c r="J162"/>
  <c r="BK156"/>
  <c r="BK150"/>
  <c r="BK144"/>
  <c r="J141"/>
  <c r="BK138"/>
  <c r="BK135"/>
  <c r="J130"/>
  <c r="BK124"/>
  <c r="J121"/>
  <c r="J112"/>
  <c r="BK106"/>
  <c r="J100"/>
  <c r="J92"/>
  <c r="BK86"/>
  <c i="3" r="BK241"/>
  <c r="BK236"/>
  <c r="BK234"/>
  <c r="J231"/>
  <c r="BK227"/>
  <c r="J225"/>
  <c r="J213"/>
  <c r="BK210"/>
  <c r="J207"/>
  <c r="J201"/>
  <c r="J189"/>
  <c r="BK180"/>
  <c r="BK177"/>
  <c r="BK174"/>
  <c r="J165"/>
  <c r="BK162"/>
  <c r="BK153"/>
  <c r="BK145"/>
  <c r="J132"/>
  <c r="J126"/>
  <c r="BK121"/>
  <c r="BK118"/>
  <c r="J116"/>
  <c r="J113"/>
  <c r="BK107"/>
  <c r="BK104"/>
  <c r="BK95"/>
  <c r="BK93"/>
  <c i="2" r="BK267"/>
  <c r="J265"/>
  <c r="J262"/>
  <c r="J258"/>
  <c r="BK255"/>
  <c r="BK244"/>
  <c r="BK236"/>
  <c r="BK234"/>
  <c r="J231"/>
  <c r="J222"/>
  <c r="J213"/>
  <c r="J207"/>
  <c r="BK181"/>
  <c r="J179"/>
  <c r="J175"/>
  <c r="J172"/>
  <c r="J169"/>
  <c r="J167"/>
  <c r="J165"/>
  <c r="BK162"/>
  <c r="J159"/>
  <c r="J156"/>
  <c r="J150"/>
  <c r="BK145"/>
  <c r="BK128"/>
  <c r="J125"/>
  <c r="BK117"/>
  <c r="BK114"/>
  <c r="J111"/>
  <c r="BK108"/>
  <c r="BK105"/>
  <c r="J94"/>
  <c r="BK89"/>
  <c r="BK86"/>
  <c r="J86"/>
  <c l="1" r="R85"/>
  <c i="3" r="P85"/>
  <c i="1" r="AU57"/>
  <c i="4" r="R85"/>
  <c i="5" r="R85"/>
  <c i="6" r="BK85"/>
  <c r="J85"/>
  <c r="J63"/>
  <c r="R85"/>
  <c i="2" r="P85"/>
  <c i="1" r="AU56"/>
  <c i="3" r="T85"/>
  <c i="4" r="T85"/>
  <c i="5" r="P85"/>
  <c i="1" r="AU59"/>
  <c i="6" r="P85"/>
  <c i="1" r="AU60"/>
  <c i="2" r="T85"/>
  <c i="4" r="BK85"/>
  <c r="J85"/>
  <c r="J63"/>
  <c i="7" r="BK117"/>
  <c r="J117"/>
  <c r="J64"/>
  <c r="T117"/>
  <c r="T86"/>
  <c i="2" r="BK85"/>
  <c r="J85"/>
  <c r="J63"/>
  <c i="3" r="BK85"/>
  <c r="J85"/>
  <c r="R85"/>
  <c i="4" r="P85"/>
  <c i="1" r="AU58"/>
  <c i="5" r="BK85"/>
  <c r="J85"/>
  <c r="T85"/>
  <c i="6" r="T85"/>
  <c i="7" r="P117"/>
  <c r="P86"/>
  <c i="1" r="AU62"/>
  <c i="7" r="R117"/>
  <c r="R86"/>
  <c i="2" r="J56"/>
  <c r="J58"/>
  <c r="F59"/>
  <c r="E73"/>
  <c r="BG102"/>
  <c r="BG105"/>
  <c r="BG114"/>
  <c r="BG122"/>
  <c r="BG143"/>
  <c r="BG148"/>
  <c r="BG156"/>
  <c r="BG159"/>
  <c r="BG231"/>
  <c r="BG234"/>
  <c r="BG253"/>
  <c r="BG255"/>
  <c r="BG260"/>
  <c r="BG265"/>
  <c i="3" r="E50"/>
  <c r="J58"/>
  <c r="F82"/>
  <c r="BG93"/>
  <c r="BG101"/>
  <c r="BG104"/>
  <c r="BG110"/>
  <c r="BG116"/>
  <c r="BG118"/>
  <c r="BG143"/>
  <c r="BG150"/>
  <c r="BG171"/>
  <c r="BG174"/>
  <c r="BG177"/>
  <c r="BG204"/>
  <c r="BG225"/>
  <c r="BG231"/>
  <c r="BG234"/>
  <c r="BG238"/>
  <c i="4" r="F59"/>
  <c r="E73"/>
  <c r="BG89"/>
  <c r="BG97"/>
  <c r="BG118"/>
  <c r="BG138"/>
  <c r="BG147"/>
  <c r="BG159"/>
  <c r="BG162"/>
  <c r="BG168"/>
  <c r="BG171"/>
  <c r="BG180"/>
  <c r="BG183"/>
  <c r="BG186"/>
  <c r="BG198"/>
  <c r="BG204"/>
  <c r="BG207"/>
  <c r="BG210"/>
  <c r="BG224"/>
  <c r="BG231"/>
  <c r="BG242"/>
  <c r="BG252"/>
  <c r="BG255"/>
  <c r="BG264"/>
  <c r="BG273"/>
  <c r="BG281"/>
  <c r="BG289"/>
  <c r="BG292"/>
  <c r="BG299"/>
  <c r="BG311"/>
  <c i="5" r="E50"/>
  <c r="J81"/>
  <c r="BG86"/>
  <c r="BG109"/>
  <c r="BG112"/>
  <c r="BG115"/>
  <c r="BG147"/>
  <c r="BG150"/>
  <c r="BG180"/>
  <c r="BG192"/>
  <c r="BG195"/>
  <c r="BG198"/>
  <c r="BG208"/>
  <c r="BG222"/>
  <c r="BG224"/>
  <c r="BG226"/>
  <c r="BG228"/>
  <c r="BG230"/>
  <c r="BG239"/>
  <c i="6" r="J56"/>
  <c r="E73"/>
  <c r="F82"/>
  <c r="BG86"/>
  <c r="BG92"/>
  <c i="7" r="F83"/>
  <c r="BG94"/>
  <c r="BG118"/>
  <c r="BG120"/>
  <c r="BG122"/>
  <c i="2" r="BG89"/>
  <c r="BG133"/>
  <c r="BG165"/>
  <c r="BG167"/>
  <c r="BG175"/>
  <c r="BG189"/>
  <c r="BG192"/>
  <c r="BG195"/>
  <c r="BG216"/>
  <c r="BG219"/>
  <c r="BG228"/>
  <c r="BG244"/>
  <c r="BG246"/>
  <c r="BG249"/>
  <c r="BG267"/>
  <c r="BG273"/>
  <c i="3" r="J56"/>
  <c r="BG89"/>
  <c r="BG95"/>
  <c r="BG121"/>
  <c r="BG124"/>
  <c r="BG132"/>
  <c r="BG134"/>
  <c r="BG140"/>
  <c r="BG153"/>
  <c r="BG157"/>
  <c r="BG160"/>
  <c r="BG189"/>
  <c r="BG192"/>
  <c r="BG210"/>
  <c r="BG220"/>
  <c r="BG227"/>
  <c r="BG229"/>
  <c r="BG236"/>
  <c i="4" r="J56"/>
  <c r="J81"/>
  <c r="BG92"/>
  <c r="BG95"/>
  <c r="BG100"/>
  <c r="BG109"/>
  <c r="BG115"/>
  <c r="BG121"/>
  <c r="BG130"/>
  <c r="BG133"/>
  <c r="BG156"/>
  <c r="BG215"/>
  <c r="BG219"/>
  <c r="BG227"/>
  <c r="BG229"/>
  <c r="BG233"/>
  <c r="BG236"/>
  <c r="BG245"/>
  <c r="BG249"/>
  <c r="BG279"/>
  <c r="BG284"/>
  <c r="BG287"/>
  <c r="BG302"/>
  <c r="BG323"/>
  <c r="BG325"/>
  <c i="5" r="F59"/>
  <c r="BG91"/>
  <c r="BG104"/>
  <c r="BG139"/>
  <c r="BG142"/>
  <c r="BG144"/>
  <c r="BG159"/>
  <c r="BG162"/>
  <c r="BG183"/>
  <c r="BG186"/>
  <c r="BG188"/>
  <c r="BG190"/>
  <c r="BG201"/>
  <c r="BG211"/>
  <c r="BG213"/>
  <c r="BG216"/>
  <c r="BG219"/>
  <c i="6" r="BG89"/>
  <c r="BG104"/>
  <c r="BG107"/>
  <c r="BG109"/>
  <c i="7" r="E50"/>
  <c r="J58"/>
  <c r="J80"/>
  <c r="BG111"/>
  <c r="BG124"/>
  <c r="BG128"/>
  <c i="2" r="BG92"/>
  <c r="BG96"/>
  <c r="BG99"/>
  <c r="BG108"/>
  <c r="BG111"/>
  <c r="BG117"/>
  <c r="BG119"/>
  <c r="BG125"/>
  <c r="BG128"/>
  <c r="BG131"/>
  <c r="BG135"/>
  <c r="BG137"/>
  <c r="BG141"/>
  <c r="BG162"/>
  <c r="BG169"/>
  <c r="BG172"/>
  <c r="BG177"/>
  <c r="BG181"/>
  <c r="BG186"/>
  <c r="BG222"/>
  <c r="BG225"/>
  <c r="BG241"/>
  <c r="BG251"/>
  <c r="BG262"/>
  <c i="3" r="BG91"/>
  <c r="BG98"/>
  <c r="BG136"/>
  <c r="BG162"/>
  <c r="BG165"/>
  <c r="BG168"/>
  <c r="BG195"/>
  <c r="BG198"/>
  <c r="BG201"/>
  <c r="BG213"/>
  <c r="BG241"/>
  <c i="4" r="BG296"/>
  <c r="BG305"/>
  <c i="5" r="J56"/>
  <c r="BG89"/>
  <c r="BG93"/>
  <c r="BG95"/>
  <c r="BG100"/>
  <c r="BG102"/>
  <c r="BG118"/>
  <c r="BG121"/>
  <c r="BG127"/>
  <c r="BG133"/>
  <c r="BG153"/>
  <c r="BG168"/>
  <c i="2" r="BG86"/>
  <c r="BG94"/>
  <c r="BG139"/>
  <c r="BG145"/>
  <c r="BG150"/>
  <c r="BG153"/>
  <c r="BG179"/>
  <c r="BG184"/>
  <c r="BG198"/>
  <c r="BG201"/>
  <c r="BG204"/>
  <c r="BG207"/>
  <c r="BG210"/>
  <c r="BG213"/>
  <c r="BG236"/>
  <c r="BG238"/>
  <c r="BG258"/>
  <c r="BG270"/>
  <c i="3" r="BG86"/>
  <c r="BG107"/>
  <c r="BG113"/>
  <c r="BG126"/>
  <c r="BG128"/>
  <c r="BG130"/>
  <c r="BG138"/>
  <c r="BG145"/>
  <c r="BG147"/>
  <c r="BG155"/>
  <c r="BG180"/>
  <c r="BG183"/>
  <c r="BG186"/>
  <c r="BG207"/>
  <c r="BG215"/>
  <c r="BG217"/>
  <c r="BG222"/>
  <c i="4" r="BG86"/>
  <c r="BG103"/>
  <c r="BG106"/>
  <c r="BG112"/>
  <c r="BG124"/>
  <c r="BG127"/>
  <c r="BG135"/>
  <c r="BG141"/>
  <c r="BG144"/>
  <c r="BG150"/>
  <c r="BG153"/>
  <c r="BG165"/>
  <c r="BG174"/>
  <c r="BG177"/>
  <c r="BG189"/>
  <c r="BG192"/>
  <c r="BG195"/>
  <c r="BG201"/>
  <c r="BG213"/>
  <c r="BG217"/>
  <c r="BG222"/>
  <c r="BG238"/>
  <c r="BG240"/>
  <c r="BG247"/>
  <c r="BG258"/>
  <c r="BG261"/>
  <c r="BG267"/>
  <c r="BG270"/>
  <c r="BG276"/>
  <c r="BG294"/>
  <c r="BG308"/>
  <c r="BG313"/>
  <c r="BG315"/>
  <c r="BG318"/>
  <c r="BG321"/>
  <c i="5" r="BG97"/>
  <c r="BG106"/>
  <c r="BG124"/>
  <c r="BG130"/>
  <c r="BG136"/>
  <c r="BG156"/>
  <c r="BG165"/>
  <c r="BG171"/>
  <c r="BG174"/>
  <c r="BG177"/>
  <c r="BG204"/>
  <c r="BG206"/>
  <c r="BG232"/>
  <c r="BG235"/>
  <c r="BG237"/>
  <c i="6" r="J58"/>
  <c r="BG95"/>
  <c r="BG98"/>
  <c r="BG101"/>
  <c i="7" r="BG87"/>
  <c r="BG89"/>
  <c r="BG92"/>
  <c r="BG100"/>
  <c r="BG103"/>
  <c r="BG107"/>
  <c r="BG109"/>
  <c r="BK86"/>
  <c r="J86"/>
  <c i="2" r="J36"/>
  <c i="1" r="AW56"/>
  <c i="5" r="F36"/>
  <c i="1" r="BA59"/>
  <c i="6" r="J36"/>
  <c i="1" r="AW60"/>
  <c i="3" r="J36"/>
  <c i="1" r="AW57"/>
  <c i="3" r="F39"/>
  <c i="1" r="BD57"/>
  <c i="5" r="F35"/>
  <c i="1" r="AZ59"/>
  <c i="4" r="F39"/>
  <c i="1" r="BD58"/>
  <c i="3" r="J32"/>
  <c i="1" r="AG57"/>
  <c i="4" r="F38"/>
  <c i="1" r="BC58"/>
  <c i="5" r="F38"/>
  <c i="1" r="BC59"/>
  <c i="6" r="F35"/>
  <c i="1" r="AZ60"/>
  <c i="3" r="J35"/>
  <c i="1" r="AV57"/>
  <c i="4" r="J36"/>
  <c i="1" r="AW58"/>
  <c i="6" r="F38"/>
  <c i="1" r="BC60"/>
  <c i="7" r="F35"/>
  <c i="1" r="AZ62"/>
  <c r="AZ61"/>
  <c r="AV61"/>
  <c i="2" r="F38"/>
  <c i="1" r="BC56"/>
  <c i="7" r="J32"/>
  <c i="1" r="AG62"/>
  <c r="AG61"/>
  <c i="3" r="F36"/>
  <c i="1" r="BA57"/>
  <c i="4" r="F35"/>
  <c i="1" r="AZ58"/>
  <c i="6" r="F39"/>
  <c i="1" r="BD60"/>
  <c i="7" r="F38"/>
  <c i="1" r="BC62"/>
  <c r="BC61"/>
  <c r="AY61"/>
  <c i="2" r="F36"/>
  <c i="1" r="BA56"/>
  <c i="3" r="F35"/>
  <c i="1" r="AZ57"/>
  <c i="5" r="J32"/>
  <c i="1" r="AG59"/>
  <c r="AS54"/>
  <c i="2" r="J35"/>
  <c i="1" r="AV56"/>
  <c i="3" r="F38"/>
  <c i="1" r="BC57"/>
  <c i="7" r="F36"/>
  <c i="1" r="BA62"/>
  <c r="BA61"/>
  <c r="AW61"/>
  <c i="5" r="J36"/>
  <c i="1" r="AW59"/>
  <c i="5" r="F39"/>
  <c i="1" r="BD59"/>
  <c i="6" r="F36"/>
  <c i="1" r="BA60"/>
  <c i="2" r="F35"/>
  <c i="1" r="AZ56"/>
  <c i="4" r="F36"/>
  <c i="1" r="BA58"/>
  <c i="2" r="F39"/>
  <c i="1" r="BD56"/>
  <c i="4" r="J35"/>
  <c i="1" r="AV58"/>
  <c i="5" r="J35"/>
  <c i="1" r="AV59"/>
  <c i="6" r="J35"/>
  <c i="1" r="AV60"/>
  <c i="7" r="J35"/>
  <c i="1" r="AV62"/>
  <c i="7" r="J36"/>
  <c i="1" r="AW62"/>
  <c i="7" r="F39"/>
  <c i="1" r="BD62"/>
  <c r="BD61"/>
  <c r="AU61"/>
  <c i="3" l="1" r="J63"/>
  <c i="5" r="J63"/>
  <c i="7" r="J63"/>
  <c r="J41"/>
  <c i="5" r="J41"/>
  <c i="3" r="J41"/>
  <c i="4" r="J32"/>
  <c i="1" r="AG58"/>
  <c i="6" r="J32"/>
  <c i="1" r="AG60"/>
  <c r="BD55"/>
  <c r="BD54"/>
  <c r="W33"/>
  <c r="AZ55"/>
  <c r="AZ54"/>
  <c r="W29"/>
  <c r="BA55"/>
  <c r="AW55"/>
  <c r="AT59"/>
  <c r="BC55"/>
  <c r="BC54"/>
  <c r="W32"/>
  <c i="3" r="F37"/>
  <c i="1" r="BB57"/>
  <c r="AT58"/>
  <c r="AT60"/>
  <c r="AT62"/>
  <c r="AT61"/>
  <c r="AT56"/>
  <c r="AU55"/>
  <c r="AU54"/>
  <c i="4" r="F37"/>
  <c i="1" r="BB58"/>
  <c i="2" r="J32"/>
  <c i="1" r="AG56"/>
  <c r="AN56"/>
  <c r="AT57"/>
  <c i="7" r="F37"/>
  <c i="1" r="BB62"/>
  <c r="BB61"/>
  <c r="AX61"/>
  <c i="5" r="F37"/>
  <c i="1" r="BB59"/>
  <c i="2" r="F37"/>
  <c i="1" r="BB56"/>
  <c i="6" r="F37"/>
  <c i="1" r="BB60"/>
  <c l="1" r="AN62"/>
  <c i="2" r="J41"/>
  <c i="4" r="J41"/>
  <c i="6" r="J41"/>
  <c i="1" r="AN57"/>
  <c r="AN61"/>
  <c r="AN59"/>
  <c r="AN58"/>
  <c r="AN60"/>
  <c r="BB55"/>
  <c r="AX55"/>
  <c r="BA54"/>
  <c r="AW54"/>
  <c r="AK30"/>
  <c r="AG55"/>
  <c r="AG54"/>
  <c r="AV55"/>
  <c r="AT55"/>
  <c r="AV54"/>
  <c r="AK29"/>
  <c r="AY55"/>
  <c r="AY54"/>
  <c l="1" r="AN55"/>
  <c r="AK26"/>
  <c r="AK35"/>
  <c r="BB54"/>
  <c r="AX54"/>
  <c r="W30"/>
  <c r="AT54"/>
  <c l="1" r="AN54"/>
  <c r="W31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<sst xmlns="http://schemas.openxmlformats.org/spreadsheetml/2006/main">
  <si>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</si>
  <si>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</si>
  <si>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</si>
  <si>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</si>
  <si>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</si>
  <si>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{d697f8ef-7492-4bf3-83ec-23299c051c4a}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</si>
  <si>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</si>
  <si>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</si>
  <si>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</si>
  <si>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</si>
  <si>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</si>
  <si>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</si>
  <si>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</si>
  <si>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</si>
  <si>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</si>
  <si>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</si>
  <si>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</si>
  <si>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a výhybek v ŽST Řehlovice</t>
  </si>
  <si>
    <t>KSO:</t>
  </si>
  <si>
    <t>824 26</t>
  </si>
  <si>
    <t>CC-CZ:</t>
  </si>
  <si>
    <t>21212</t>
  </si>
  <si>
    <t>Místo:</t>
  </si>
  <si>
    <t>ŽST Řehlovice</t>
  </si>
  <si>
    <t>Datum:</t>
  </si>
  <si>
    <t>17. 1. 2020</t>
  </si>
  <si>
    <t>CZ-CPV:</t>
  </si>
  <si>
    <t>44212000-9</t>
  </si>
  <si>
    <t>CZ-CPA:</t>
  </si>
  <si>
    <t>42.12.10</t>
  </si>
  <si>
    <t>Zadavatel:</t>
  </si>
  <si>
    <t>IČ:</t>
  </si>
  <si>
    <t>70994234</t>
  </si>
  <si>
    <t>Správa železnic,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</si>
  <si>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</si>
  <si>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</si>
  <si>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</si>
  <si>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</si>
  <si>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</si>
  <si>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</si>
  <si>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</si>
  <si>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</si>
  <si>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</si>
  <si>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</si>
  <si>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</si>
  <si>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</si>
  <si>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</si>
  <si>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</si>
  <si>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</si>
  <si>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</si>
  <si>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</si>
  <si>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</si>
  <si>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</si>
  <si>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</si>
  <si>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</si>
  <si>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</si>
  <si>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</si>
  <si>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</si>
  <si>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</si>
  <si>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</si>
  <si>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</si>
  <si>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</si>
  <si>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</si>
  <si>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</si>
  <si>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</si>
  <si>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</si>
  <si>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</si>
  <si>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</si>
  <si>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</si>
  <si>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</si>
  <si>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</si>
  <si>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</si>
  <si>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</si>
  <si>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</si>
  <si>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</si>
  <si>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</si>
  <si>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</si>
  <si>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</si>
  <si>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</si>
  <si>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</si>
  <si>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</si>
  <si>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</si>
  <si>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</si>
  <si>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</si>
  <si>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</si>
  <si>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Železniční svršek a spodek</t>
  </si>
  <si>
    <t>STA</t>
  </si>
  <si>
    <t>1</t>
  </si>
  <si>
    <t>{870eee67-a9e4-4a79-b712-57bbc5b042ac}</t>
  </si>
  <si>
    <t>2</t>
  </si>
  <si>
    <t>/</t>
  </si>
  <si>
    <t>Č11</t>
  </si>
  <si>
    <t>Řehlovice výh.1</t>
  </si>
  <si>
    <t>Soupis</t>
  </si>
  <si>
    <t>{20fa1953-722b-4092-a512-9dd0fa1973f3}</t>
  </si>
  <si>
    <t>Č12</t>
  </si>
  <si>
    <t>Řehlovice výh.3A</t>
  </si>
  <si>
    <t>{48a75ee0-3bf5-4b3d-8e52-aa6e72d69603}</t>
  </si>
  <si>
    <t>Č13</t>
  </si>
  <si>
    <t>Řehlovice výh.3B</t>
  </si>
  <si>
    <t>{42735836-8afe-4299-a0f3-09d437025ac7}</t>
  </si>
  <si>
    <t>Č14</t>
  </si>
  <si>
    <t>záhlaví 1.TK Řehlovice-Trmice</t>
  </si>
  <si>
    <t>{bfcad019-66eb-4f90-96a2-09d613aec3a0}</t>
  </si>
  <si>
    <t>Č15</t>
  </si>
  <si>
    <t>mimostaveništní doprava</t>
  </si>
  <si>
    <t>{1308f439-61dd-42a8-8d86-69ec2e85b4c7}</t>
  </si>
  <si>
    <t>O2</t>
  </si>
  <si>
    <t>VRN</t>
  </si>
  <si>
    <t>{19ba6567-b8cc-4567-9a63-e77129be7ecc}</t>
  </si>
  <si>
    <t>Č21</t>
  </si>
  <si>
    <t>{879dac45-1b90-4bcc-a446-4512e0a02176}</t>
  </si>
  <si>
    <t>KRYCÍ LIST SOUPISU PRACÍ</t>
  </si>
  <si>
    <t>Objekt:</t>
  </si>
  <si>
    <t>O1 - Železniční svršek a spodek</t>
  </si>
  <si>
    <t>Soupis:</t>
  </si>
  <si>
    <t>Č11 - Řehlovice výh.1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</si>
  <si>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</si>
  <si>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</si>
  <si>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</si>
  <si>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</si>
  <si>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</si>
  <si>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</si>
  <si>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</si>
  <si>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</si>
  <si>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</si>
  <si>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</si>
  <si>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</si>
  <si>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</si>
  <si>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</si>
  <si>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</si>
  <si>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</si>
  <si>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</si>
  <si>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</si>
  <si>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</si>
  <si>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</si>
  <si>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</si>
  <si>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</si>
  <si>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4</t>
  </si>
  <si>
    <t>ROZPOCET</t>
  </si>
  <si>
    <t>169139560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</si>
  <si>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</si>
  <si>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</si>
  <si>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</t>
  </si>
  <si>
    <t>Poznámka k položce:_x000d_
odstranění nánosu mouru na stezce vně výhybky v š.2m do hl. 20cm</t>
  </si>
  <si>
    <t>5905050210</t>
  </si>
  <si>
    <t>Souvislá výměna KL se snesením KR výhybky pražce dřevěné</t>
  </si>
  <si>
    <t>m</t>
  </si>
  <si>
    <t>1842903272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</si>
  <si>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</si>
  <si>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položce:_x000d_
výh.č.1 výměnová, středová a srdcovková část s jednoduchou srdcovkou, včetně středové části DSK po pražec č.63</t>
  </si>
  <si>
    <t>3</t>
  </si>
  <si>
    <t>5905105040</t>
  </si>
  <si>
    <t>Doplnění KL kamenivem souvisle strojně ve výhybce</t>
  </si>
  <si>
    <t>m3</t>
  </si>
  <si>
    <t>1115448339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</si>
  <si>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</si>
  <si>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5905110020</t>
  </si>
  <si>
    <t>Snížení KL pod patou kolejnice ve výhybce</t>
  </si>
  <si>
    <t>1688157509</t>
  </si>
  <si>
    <t>Snížení KL pod patou kolejnice ve výhybce. Poznámka: 1. V cenách jsou započteny náklady na snížení KL pod patou kolejnice ručně vidlemi. 2. V cenách nejsou obsaženy náklady na doplnění a dodávku kameniva.</t>
  </si>
  <si>
    <t>5</t>
  </si>
  <si>
    <t>5906025030</t>
  </si>
  <si>
    <t>Výměna pražců po vyjmutí KR pražce dřevěné výhybkové délky do 3 m</t>
  </si>
  <si>
    <t>kus</t>
  </si>
  <si>
    <t>1965680851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</si>
  <si>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</si>
  <si>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Poznámka k položce:_x000d_
pražce č.01-04 a č.2-29 a č.47,49,51,53,55,57,59,61 v navazující části DSK</t>
  </si>
  <si>
    <t>6</t>
  </si>
  <si>
    <t>5906025040</t>
  </si>
  <si>
    <t>Výměna pražců po vyjmutí KR pražce dřevěné výhybkové délky přes 3 do 4 m</t>
  </si>
  <si>
    <t>-1052856909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</si>
  <si>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</si>
  <si>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Poznámka k položce:_x000d_
pražce č.30-44 a č.45,46,62,63 v navazující části DSK</t>
  </si>
  <si>
    <t>7</t>
  </si>
  <si>
    <t>5906025050</t>
  </si>
  <si>
    <t>Výměna pražců po vyjmutí KR pražce dřevěné výhybkové délky přes 4 do 5 m</t>
  </si>
  <si>
    <t>898389574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</si>
  <si>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</si>
  <si>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Poznámka k položce:_x000d_
pražce č.1 a 48,50,52,54,56,58,60 v navazující části DSK</t>
  </si>
  <si>
    <t>8</t>
  </si>
  <si>
    <t>5906055030</t>
  </si>
  <si>
    <t>Příplatek za současnou výměnu pražce s podkladnicovým upevněním a kompletů, pryžových a polyetylenových podložek</t>
  </si>
  <si>
    <t>75779391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</si>
  <si>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</si>
  <si>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 xml:space="preserve">Poznámka k položce:_x000d_
30 pražců se dvěma úl.plochami                                         36pražců s více úl.plochami                                  celkem 204 úl.ploch</t>
  </si>
  <si>
    <t>9</t>
  </si>
  <si>
    <t>5907010040</t>
  </si>
  <si>
    <t>Výměna LISŮ tv. R65 rozdělení "d"</t>
  </si>
  <si>
    <t>755024245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</si>
  <si>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</si>
  <si>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2ks LIS vestředové části výhybky, 1ks LIS za srdcovkou v DSK</t>
  </si>
  <si>
    <t>10</t>
  </si>
  <si>
    <t>5907015020</t>
  </si>
  <si>
    <t>Ojedinělá výměna kolejnic stávající upevnění tv. R65 rozdělení "d"</t>
  </si>
  <si>
    <t>-1034787376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</si>
  <si>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</si>
  <si>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vložky po vyřezání starých svarů</t>
  </si>
  <si>
    <t>11</t>
  </si>
  <si>
    <t>5907040020</t>
  </si>
  <si>
    <t>Posun kolejnic před svařováním tv. R65</t>
  </si>
  <si>
    <t>-1334153633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</si>
  <si>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</si>
  <si>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položce:_x000d_
středové kolejnice po výřezu starých svarů</t>
  </si>
  <si>
    <t>12</t>
  </si>
  <si>
    <t>5907050110</t>
  </si>
  <si>
    <t>Dělení kolejnic kyslíkem tv. UIC60 nebo R65</t>
  </si>
  <si>
    <t>1014402787</t>
  </si>
  <si>
    <t>Dělení kolejnic kyslíkem tv. UIC60 nebo R65. Poznámka: 1. V cenách jsou započteny náklady na manipulaci podložení, označení a provedení řezu kolejnice.</t>
  </si>
  <si>
    <t>13</t>
  </si>
  <si>
    <t>5907055020</t>
  </si>
  <si>
    <t>Vrtání kolejnic otvor o průměru přes 10 do 23 mm</t>
  </si>
  <si>
    <t>482442214</t>
  </si>
  <si>
    <t>Vrtání kolejnic otvor o průměru přes 10 do 23 mm. Poznámka: 1. V cenách jsou započteny náklady na manipulaci podložení, označení a provedení vrtu ve stojině kolejnice.</t>
  </si>
  <si>
    <t>Poznámka k položce:_x000d_
4x vrty pro lana SSZT</t>
  </si>
  <si>
    <t>14</t>
  </si>
  <si>
    <t>5907055030</t>
  </si>
  <si>
    <t>Vrtání kolejnic otvor o průměru přes 23 mm</t>
  </si>
  <si>
    <t>-232245442</t>
  </si>
  <si>
    <t>Vrtání kolejnic otvor o průměru přes 23 mm. Poznámka: 1. V cenách jsou započteny náklady na manipulaci podložení, označení a provedení vrtu ve stojině kolejnice.</t>
  </si>
  <si>
    <t>Poznámka k položce:_x000d_
pro opětovnou montáž zámku po vložení nového jazyka a opornice</t>
  </si>
  <si>
    <t>5908085020</t>
  </si>
  <si>
    <t>Ojedinělá montáž drobného kolejiva (svěrky, spony, šrouby, kroužky, vložky, podložky)</t>
  </si>
  <si>
    <t>-921131849</t>
  </si>
  <si>
    <t>Ojedinělá montáž drobného kolejiva (svěrky, spony, šrouby, kroužky, vložky, podložky). Poznámka: 1. V cenách jsou započteny náklady na montáž a ošetření součástí mazivem.</t>
  </si>
  <si>
    <t>Poznámka k položce:_x000d_
výměna svěrkových šroubů T10 ve výměnové části</t>
  </si>
  <si>
    <t>16</t>
  </si>
  <si>
    <t>5908087020</t>
  </si>
  <si>
    <t>Ojedinělá demontáž drobného kolejiva (svěrky, spony, šrouby, kroužky, vložky, podložky)</t>
  </si>
  <si>
    <t>127045310</t>
  </si>
  <si>
    <t>Ojedinělá demontáž drobného kolejiva (svěrky, spony, šrouby, kroužky, vložky, podložky). Poznámka: 1. V cenách jsou započteny náklady na demontáž a naložení na dopravní prostředek.</t>
  </si>
  <si>
    <t>Poznámka k položce:_x000d_
výměna svěrkových šroubů T10 ve výměnové a srdcovkové části</t>
  </si>
  <si>
    <t>17</t>
  </si>
  <si>
    <t>5909040010</t>
  </si>
  <si>
    <t>Následná úprava GPK výhybky směrové a výškové uspořádání pražce dřevěné nebo ocelové</t>
  </si>
  <si>
    <t>1460402041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</si>
  <si>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</si>
  <si>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18</t>
  </si>
  <si>
    <t>5910020120</t>
  </si>
  <si>
    <t>Svařování kolejnic termitem plný předehřev standardní spára svar jednotlivý tv. R65</t>
  </si>
  <si>
    <t>svar</t>
  </si>
  <si>
    <t>-1641118848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</si>
  <si>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</si>
  <si>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</si>
  <si>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5910035120</t>
  </si>
  <si>
    <t>Dosažení dovolené upínací teploty v BK prodloužením kolejnicového pásu ve výhybce tv. R65</t>
  </si>
  <si>
    <t>-1859794924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</si>
  <si>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</si>
  <si>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</t>
  </si>
  <si>
    <t>5910050010</t>
  </si>
  <si>
    <t>Umožnění volné dilatace dílů výhybek demontáž upevňovadel výhybka I. generace</t>
  </si>
  <si>
    <t>1698185337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</si>
  <si>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</si>
  <si>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</si>
  <si>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</si>
  <si>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-1123164686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</si>
  <si>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</si>
  <si>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22</t>
  </si>
  <si>
    <t>5910130030</t>
  </si>
  <si>
    <t>Demontáž zádržné opěrky z jazyka i opornice</t>
  </si>
  <si>
    <t>pár</t>
  </si>
  <si>
    <t>-1459204764</t>
  </si>
  <si>
    <t>Demontáž zádržné opěrky z jazyka i opornice. Poznámka: 1. V cenách jsou započteny náklady na demontáž a naložení výzisku na dopravní prostředek.</t>
  </si>
  <si>
    <t>23</t>
  </si>
  <si>
    <t>5910131030</t>
  </si>
  <si>
    <t>Montáž zádržné opěrky na jazyk i opornici</t>
  </si>
  <si>
    <t>-2117529351</t>
  </si>
  <si>
    <t>Montáž zádržné opěrky na jazyk i opornici. Poznámka: 1. V cenách jsou započteny náklady na montáž. 2. V cenách nejsou obsaženy náklady na dodávku materiálu a vrtání otvorů.</t>
  </si>
  <si>
    <t>24</t>
  </si>
  <si>
    <t>5911011010</t>
  </si>
  <si>
    <t>Výměna jazyků a opornic výhybky jednoduché s jedním hákovým závěrem soustavy R65</t>
  </si>
  <si>
    <t>-732810653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</si>
  <si>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</si>
  <si>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 xml:space="preserve">Poznámka k položce:_x000d_
jazyk 12025+700mm                                              opornice 13607+1400mm</t>
  </si>
  <si>
    <t>25</t>
  </si>
  <si>
    <t>5911113010</t>
  </si>
  <si>
    <t>Výměna srdcovky jednoduché montované z kolejnic soustavy R65</t>
  </si>
  <si>
    <t>t</t>
  </si>
  <si>
    <t>-1563736749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</si>
  <si>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</si>
  <si>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</t>
  </si>
  <si>
    <t>5911233020</t>
  </si>
  <si>
    <t>Demontáž jazykové opěrky soustavy R65</t>
  </si>
  <si>
    <t>43154421</t>
  </si>
  <si>
    <t>Demontáž jazykové opěrky soustavy R65. Poznámka: 1. V cenách jsou započteny náklady na demontáž a naložení na dopravní prostředek.</t>
  </si>
  <si>
    <t>Poznámka k položce:_x000d_
při výměně jazyka a opornice</t>
  </si>
  <si>
    <t>27</t>
  </si>
  <si>
    <t>5911235020</t>
  </si>
  <si>
    <t>Demontáž opornicové opěrky soustavy R65</t>
  </si>
  <si>
    <t>-2013115130</t>
  </si>
  <si>
    <t>Demontáž opornicové opěrky soustavy R65. Poznámka: 1. V cenách jsou započteny náklady na demontáž a naložení na dopravní prostředek.</t>
  </si>
  <si>
    <t>28</t>
  </si>
  <si>
    <t>5911251020</t>
  </si>
  <si>
    <t>Montáž jazykové opěrky soustavy R65</t>
  </si>
  <si>
    <t>-121761438</t>
  </si>
  <si>
    <t>Montáž jazykové opěrky soustavy R65. Poznámka: 1. V cenách jsou započteny náklady na montáž a ošetření součásti mazivem. 2. V cenách nejsou obsaženy náklady na dodávku materiálu.</t>
  </si>
  <si>
    <t>29</t>
  </si>
  <si>
    <t>5911253020</t>
  </si>
  <si>
    <t>Montáž opornicové opěrky soustavy R65</t>
  </si>
  <si>
    <t>-883357949</t>
  </si>
  <si>
    <t>Montáž opornicové opěrky soustavy R65. Poznámka: 1. V cenách jsou započteny náklady na montáž a ošetření součásti mazivem. 2. V cenách nejsou obsaženy náklady na dodávku materiálu.</t>
  </si>
  <si>
    <t>30</t>
  </si>
  <si>
    <t>5911305010</t>
  </si>
  <si>
    <t>Oprava a seřízení výměnové části výhybky jednoduché s hákovým závěrem pérové jazyky jednozávěrové soustavy R65</t>
  </si>
  <si>
    <t>-158189442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</si>
  <si>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</si>
  <si>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 etapě TSO a po následném propracování tj.celkem 2ks</t>
  </si>
  <si>
    <t>31</t>
  </si>
  <si>
    <t>5912023010</t>
  </si>
  <si>
    <t>Demontáž návěstidla uloženého ve stezce námezníku</t>
  </si>
  <si>
    <t>-2047254834</t>
  </si>
  <si>
    <t>Demontáž návěstidla uloženého ve stezce námezníku. Poznámka: 1. V cenách jsou započteny náklady na demontáž návěstidla, zához, úpravu terénu a naložení na dopravní prostředek.</t>
  </si>
  <si>
    <t>32</t>
  </si>
  <si>
    <t>5912037010</t>
  </si>
  <si>
    <t>Montáž návěstidla uloženého ve stezce námezníku</t>
  </si>
  <si>
    <t>545455239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</si>
  <si>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</si>
  <si>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33</t>
  </si>
  <si>
    <t>5912065010</t>
  </si>
  <si>
    <t>Montáž zajišťovací značky samostatné konzolové</t>
  </si>
  <si>
    <t>376884585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</si>
  <si>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</si>
  <si>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Poznámka k položce:_x000d_
přesný počet bude stanoven v PD</t>
  </si>
  <si>
    <t>34</t>
  </si>
  <si>
    <t>5999010030</t>
  </si>
  <si>
    <t>Vyjmutí a snesení konstrukcí nebo dílů hmotnosti přes 20 t</t>
  </si>
  <si>
    <t>174965376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</si>
  <si>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</si>
  <si>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35</t>
  </si>
  <si>
    <t>5999015030</t>
  </si>
  <si>
    <t>Vložení konstrukcí nebo dílů hmotnosti přes 20 t</t>
  </si>
  <si>
    <t>426920071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</si>
  <si>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</si>
  <si>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36</t>
  </si>
  <si>
    <t>7497351560</t>
  </si>
  <si>
    <t>Montáž přímého ukolejnění na elektrizovaných tratích nebo v kolejových obvodech</t>
  </si>
  <si>
    <t>-1542789645</t>
  </si>
  <si>
    <t>37</t>
  </si>
  <si>
    <t>7497371660</t>
  </si>
  <si>
    <t>Demontáže zařízení trakčního vedení svodu propojení nebo ukolejnění na elektrizovaných tratích nebo v kolejových obvodech</t>
  </si>
  <si>
    <t>-2124145325</t>
  </si>
  <si>
    <t>Demontáže zařízení trakčního vedení svodu propojení nebo ukolejnění na elektrizovaných tratích nebo v kolejových obvodech - demontáž stávajícího zařízení se všemi pomocnými doplňujícími úpravami</t>
  </si>
  <si>
    <t>38</t>
  </si>
  <si>
    <t>7594105360</t>
  </si>
  <si>
    <t>Montáž lanového propojení stykového č.v. 70 301</t>
  </si>
  <si>
    <t>-252045348</t>
  </si>
  <si>
    <t>Montáž lanového propojení stykového č.v.70 301</t>
  </si>
  <si>
    <t>Poznámka k položce:_x000d_
kolíkové propojky</t>
  </si>
  <si>
    <t>39</t>
  </si>
  <si>
    <t>M</t>
  </si>
  <si>
    <t>5955101000</t>
  </si>
  <si>
    <t>Kamenivo drcené štěrk frakce 31,5/63 třídy BI</t>
  </si>
  <si>
    <t>713313644</t>
  </si>
  <si>
    <t>40</t>
  </si>
  <si>
    <t>5956119020</t>
  </si>
  <si>
    <t>Pražec dřevěný výhybkový dub skupina 3 2600x260x160</t>
  </si>
  <si>
    <t>-112366940</t>
  </si>
  <si>
    <t>Poznámka k položce:_x000d_
pražce č.01-04, 2-12, 47, 49, 51</t>
  </si>
  <si>
    <t>41</t>
  </si>
  <si>
    <t>5956119025</t>
  </si>
  <si>
    <t>Pražec dřevěný výhybkový dub skupina 3 2700x260x160</t>
  </si>
  <si>
    <t>-1009277361</t>
  </si>
  <si>
    <t>Poznámka k položce:_x000d_
pražce č.13-18, 53</t>
  </si>
  <si>
    <t>42</t>
  </si>
  <si>
    <t>5956119030</t>
  </si>
  <si>
    <t>Pražec dřevěný výhybkový dub skupina 3 2800x260x160</t>
  </si>
  <si>
    <t>628695335</t>
  </si>
  <si>
    <t>Poznámka k položce:_x000d_
pražce č.19-22, 55</t>
  </si>
  <si>
    <t>43</t>
  </si>
  <si>
    <t>5956119035</t>
  </si>
  <si>
    <t>Pražec dřevěný výhybkový dub skupina 3 2900x260x160</t>
  </si>
  <si>
    <t>338332804</t>
  </si>
  <si>
    <t>Poznámka k položce:_x000d_
pražce č.23-26, 57, 59, 61</t>
  </si>
  <si>
    <t>44</t>
  </si>
  <si>
    <t>5956119040</t>
  </si>
  <si>
    <t>Pražec dřevěný výhybkový dub skupina 3 3000x260x160</t>
  </si>
  <si>
    <t>-1674545131</t>
  </si>
  <si>
    <t>Poznámka k položce:_x000d_
pražce č.27-29</t>
  </si>
  <si>
    <t>45</t>
  </si>
  <si>
    <t>5956119045</t>
  </si>
  <si>
    <t>Pražec dřevěný výhybkový dub skupina 3 3100x260x160</t>
  </si>
  <si>
    <t>-682136389</t>
  </si>
  <si>
    <t>Poznámka k položce:_x000d_
pražce č.30-32</t>
  </si>
  <si>
    <t>46</t>
  </si>
  <si>
    <t>5956119050</t>
  </si>
  <si>
    <t>Pražec dřevěný výhybkový dub skupina 3 3200x260x160</t>
  </si>
  <si>
    <t>-1770642233</t>
  </si>
  <si>
    <t>Poznámka k položce:_x000d_
pražce č.33-34</t>
  </si>
  <si>
    <t>47</t>
  </si>
  <si>
    <t>5956119055</t>
  </si>
  <si>
    <t>Pražec dřevěný výhybkový dub skupina 3 3300x260x160</t>
  </si>
  <si>
    <t>-1280090464</t>
  </si>
  <si>
    <t>Poznámka k položce:_x000d_
pražce č.35-37</t>
  </si>
  <si>
    <t>48</t>
  </si>
  <si>
    <t>5956119060</t>
  </si>
  <si>
    <t>Pražec dřevěný výhybkový dub skupina 3 3400x260x160</t>
  </si>
  <si>
    <t>1646925691</t>
  </si>
  <si>
    <t>Poznámka k položce:_x000d_
pražce č.38-39</t>
  </si>
  <si>
    <t>49</t>
  </si>
  <si>
    <t>5956119065</t>
  </si>
  <si>
    <t>Pražec dřevěný výhybkový dub skupina 3 3500x260x160</t>
  </si>
  <si>
    <t>-948150852</t>
  </si>
  <si>
    <t>Poznámka k položce:_x000d_
pražce č.40-41</t>
  </si>
  <si>
    <t>50</t>
  </si>
  <si>
    <t>5956119070</t>
  </si>
  <si>
    <t>Pražec dřevěný výhybkový dub skupina 3 3600x260x160</t>
  </si>
  <si>
    <t>1777482214</t>
  </si>
  <si>
    <t>Poznámka k položce:_x000d_
pražce č.42-46, 62, 63</t>
  </si>
  <si>
    <t>51</t>
  </si>
  <si>
    <t>5956119095</t>
  </si>
  <si>
    <t>Pražec dřevěný výhybkový dub skupina 3 4100x260x160</t>
  </si>
  <si>
    <t>-821606649</t>
  </si>
  <si>
    <t>Poznámka k položce:_x000d_
pražec č.1</t>
  </si>
  <si>
    <t>52</t>
  </si>
  <si>
    <t>5956119100</t>
  </si>
  <si>
    <t>Pražec dřevěný výhybkový dub skupina 3 4200x260x160</t>
  </si>
  <si>
    <t>-816677458</t>
  </si>
  <si>
    <t>Poznámka k položce:_x000d_
pražec č.54</t>
  </si>
  <si>
    <t>53</t>
  </si>
  <si>
    <t>5956119105</t>
  </si>
  <si>
    <t>Pražec dřevěný výhybkový dub skupina 3 4300x260x160</t>
  </si>
  <si>
    <t>718431701</t>
  </si>
  <si>
    <t>Poznámka k položce:_x000d_
pražce č.52, 56, 58, 60</t>
  </si>
  <si>
    <t>54</t>
  </si>
  <si>
    <t>5956119110</t>
  </si>
  <si>
    <t>Pražec dřevěný výhybkový dub skupina 3 4400x260x160</t>
  </si>
  <si>
    <t>757065401</t>
  </si>
  <si>
    <t>Poznámka k položce:_x000d_
pražec č.50</t>
  </si>
  <si>
    <t>55</t>
  </si>
  <si>
    <t>5956119115</t>
  </si>
  <si>
    <t>Pražec dřevěný výhybkový dub skupina 3 4500x260x160</t>
  </si>
  <si>
    <t>-2004060170</t>
  </si>
  <si>
    <t>Poznámka k položce:_x000d_
pražec č.48</t>
  </si>
  <si>
    <t>56</t>
  </si>
  <si>
    <t>5957110020</t>
  </si>
  <si>
    <t>Kolejnice tv. R 65, třídy R260</t>
  </si>
  <si>
    <t>-171015719</t>
  </si>
  <si>
    <t>57</t>
  </si>
  <si>
    <t>5957128005</t>
  </si>
  <si>
    <t>Lepený izolovaný styk tv. R65 s tepelně zpracovanou hlavou délky 3,50 m</t>
  </si>
  <si>
    <t>-1147720506</t>
  </si>
  <si>
    <t>58</t>
  </si>
  <si>
    <t>5958107015</t>
  </si>
  <si>
    <t>Šroub spojkový M24 x 185 mm</t>
  </si>
  <si>
    <t>-760208554</t>
  </si>
  <si>
    <t>Poznámka k položce:_x000d_
pro zámek proti putování jazyka</t>
  </si>
  <si>
    <t>59</t>
  </si>
  <si>
    <t>5958119015</t>
  </si>
  <si>
    <t>Šroub zápustný s nosem M24x80 mm</t>
  </si>
  <si>
    <t>387025242</t>
  </si>
  <si>
    <t>Poznámka k položce:_x000d_
pro upevnění opornicových opěrek k opornici</t>
  </si>
  <si>
    <t>60</t>
  </si>
  <si>
    <t>5958128010</t>
  </si>
  <si>
    <t>Komplety ŽS 4 (šroub RS 1, matice M 24, podložka Fe6, svěrka ŽS4)</t>
  </si>
  <si>
    <t>2851834</t>
  </si>
  <si>
    <t>61</t>
  </si>
  <si>
    <t>5958116000</t>
  </si>
  <si>
    <t>Matice M24</t>
  </si>
  <si>
    <t>-735507186</t>
  </si>
  <si>
    <t>Poznámka k položce:_x000d_
pro šrouby T10 a M24x80 a M24x185</t>
  </si>
  <si>
    <t>62</t>
  </si>
  <si>
    <t>5958134075</t>
  </si>
  <si>
    <t>Součásti upevňovací vrtule R1(145)</t>
  </si>
  <si>
    <t>1808013761</t>
  </si>
  <si>
    <t>63</t>
  </si>
  <si>
    <t>5958134080</t>
  </si>
  <si>
    <t>Součásti upevňovací vrtule R2 (160)</t>
  </si>
  <si>
    <t>1173191198</t>
  </si>
  <si>
    <t>64</t>
  </si>
  <si>
    <t>5958134035</t>
  </si>
  <si>
    <t>Součásti upevňovací svěrka VT2</t>
  </si>
  <si>
    <t>2019499204</t>
  </si>
  <si>
    <t>65</t>
  </si>
  <si>
    <t>5958134040</t>
  </si>
  <si>
    <t>Součásti upevňovací kroužek pružný dvojitý Fe 6</t>
  </si>
  <si>
    <t>-1944454793</t>
  </si>
  <si>
    <t xml:space="preserve">Poznámka k položce:_x000d_
k vrtulím R1, R2, šroubům T10 a  M24x80</t>
  </si>
  <si>
    <t>66</t>
  </si>
  <si>
    <t>5958134042</t>
  </si>
  <si>
    <t>Součásti upevňovací šroub svěrkový T10 M24x80</t>
  </si>
  <si>
    <t>256541220</t>
  </si>
  <si>
    <t>67</t>
  </si>
  <si>
    <t>5958158020</t>
  </si>
  <si>
    <t>Podložka pryžová pod patu kolejnice R65 183/151/6</t>
  </si>
  <si>
    <t>-2109755891</t>
  </si>
  <si>
    <t>68</t>
  </si>
  <si>
    <t>5958173000</t>
  </si>
  <si>
    <t>Polyetylenové pásy v kotoučích</t>
  </si>
  <si>
    <t>143017084</t>
  </si>
  <si>
    <t>Poznámka k položce:_x000d_
pod abnormální podkladnice ve výměnové a srdcovkové části</t>
  </si>
  <si>
    <t>69</t>
  </si>
  <si>
    <t>5958158070</t>
  </si>
  <si>
    <t>Podložka polyetylenová pod podkladnici 380/160/2 (S4, R4)</t>
  </si>
  <si>
    <t>-1899658912</t>
  </si>
  <si>
    <t>70</t>
  </si>
  <si>
    <t>5961170130</t>
  </si>
  <si>
    <t>Zádržná opěrka proti putování pro opornici R65 R300 ohnutou</t>
  </si>
  <si>
    <t>13092943</t>
  </si>
  <si>
    <t>Poznámka k položce:_x000d_
pro zámek po výměně jazyka a opornice</t>
  </si>
  <si>
    <t>71</t>
  </si>
  <si>
    <t>5961170070</t>
  </si>
  <si>
    <t>Zádržná opěrka proti putování pro jazyk S49 R300 ohnutý</t>
  </si>
  <si>
    <t>392794156</t>
  </si>
  <si>
    <t>72</t>
  </si>
  <si>
    <t>5962119020</t>
  </si>
  <si>
    <t>Zajištění PPK štítek konzolové a hřebové značky</t>
  </si>
  <si>
    <t>1163155367</t>
  </si>
  <si>
    <t>Č12 - Řehlovice výh.3A</t>
  </si>
  <si>
    <t>-100350736</t>
  </si>
  <si>
    <t>1132307271</t>
  </si>
  <si>
    <t>-1673933207</t>
  </si>
  <si>
    <t>-193495798</t>
  </si>
  <si>
    <t>-1683872717</t>
  </si>
  <si>
    <t>Poznámka k položce:_x000d_
pražce č.2-29 a č.48,50,52,54,56,58,60 v navazující části DSK a 9ks příčných pražců mezi KV1 a KV3A</t>
  </si>
  <si>
    <t>-518237723</t>
  </si>
  <si>
    <t>931786775</t>
  </si>
  <si>
    <t>Poznámka k položce:_x000d_
pražce č.1 a 47,49,51,53,55,57,59,61 v navazující části DSK</t>
  </si>
  <si>
    <t>716675663</t>
  </si>
  <si>
    <t xml:space="preserve">Poznámka k položce:_x000d_
39 pražců se dvěma úl.plochami                                         33pražců s více úl.plochami                                  celkem 105 úl.ploch</t>
  </si>
  <si>
    <t>1935008246</t>
  </si>
  <si>
    <t>Poznámka k položce:_x000d_
2ks LIS ve středové části výhybky, 2ks LIS mezi KV1-KV3A</t>
  </si>
  <si>
    <t>709603224</t>
  </si>
  <si>
    <t>1491377107</t>
  </si>
  <si>
    <t>-383932883</t>
  </si>
  <si>
    <t>186798298</t>
  </si>
  <si>
    <t>1745782177</t>
  </si>
  <si>
    <t>792403576</t>
  </si>
  <si>
    <t>-2096771044</t>
  </si>
  <si>
    <t>1235798484</t>
  </si>
  <si>
    <t>1464673158</t>
  </si>
  <si>
    <t>146102098</t>
  </si>
  <si>
    <t>-1827103057</t>
  </si>
  <si>
    <t>-2052939970</t>
  </si>
  <si>
    <t>-607292375</t>
  </si>
  <si>
    <t>-37306576</t>
  </si>
  <si>
    <t>-128893625</t>
  </si>
  <si>
    <t>603560589</t>
  </si>
  <si>
    <t>1588449586</t>
  </si>
  <si>
    <t>Poznámka k položce:_x000d_
výh.č.3A výměnová, středová a srdcovková část s jednoduchou srdcovkou, včetně středové části DSK po pražec č.63 a včetně spojky mezi KV1-3A</t>
  </si>
  <si>
    <t>-988368807</t>
  </si>
  <si>
    <t>-1161227950</t>
  </si>
  <si>
    <t>579058659</t>
  </si>
  <si>
    <t>826865416</t>
  </si>
  <si>
    <t>1181482219</t>
  </si>
  <si>
    <t>-1746882217</t>
  </si>
  <si>
    <t>Poznámka k položce:_x000d_
pražce č.2-12, 48,50,52 a 9ks mezi KV1-KV3A</t>
  </si>
  <si>
    <t>1837621747</t>
  </si>
  <si>
    <t>Poznámka k položce:_x000d_
pražce č.13-18, 54</t>
  </si>
  <si>
    <t>1163321185</t>
  </si>
  <si>
    <t>Poznámka k položce:_x000d_
pražce č.19-22, 56</t>
  </si>
  <si>
    <t>-807410072</t>
  </si>
  <si>
    <t>Poznámka k položce:_x000d_
pražce č.23-26, 58, 60</t>
  </si>
  <si>
    <t>1529078577</t>
  </si>
  <si>
    <t>-1222339729</t>
  </si>
  <si>
    <t>-993886906</t>
  </si>
  <si>
    <t>1075215440</t>
  </si>
  <si>
    <t>304123223</t>
  </si>
  <si>
    <t>900392840</t>
  </si>
  <si>
    <t>-1696942755</t>
  </si>
  <si>
    <t>774612798</t>
  </si>
  <si>
    <t>1039739792</t>
  </si>
  <si>
    <t>Poznámka k položce:_x000d_
pražec č.55</t>
  </si>
  <si>
    <t>-1384476374</t>
  </si>
  <si>
    <t>Poznámka k položce:_x000d_
pražce č.53, 57, 59, 61</t>
  </si>
  <si>
    <t>1196720780</t>
  </si>
  <si>
    <t>Poznámka k položce:_x000d_
pražec č.51</t>
  </si>
  <si>
    <t>2138951697</t>
  </si>
  <si>
    <t>Poznámka k položce:_x000d_
pražec č.49</t>
  </si>
  <si>
    <t>5956119120</t>
  </si>
  <si>
    <t>Pražec dřevěný výhybkový dub skupina 3 4600x260x160</t>
  </si>
  <si>
    <t>-1416838191</t>
  </si>
  <si>
    <t>Poznámka k položce:_x000d_
pražec č.47</t>
  </si>
  <si>
    <t>-522660965</t>
  </si>
  <si>
    <t>122646594</t>
  </si>
  <si>
    <t>339393272</t>
  </si>
  <si>
    <t>Poznámka k položce:_x000d_
pro zámky proti putování jazyka</t>
  </si>
  <si>
    <t>171708379</t>
  </si>
  <si>
    <t>847076755</t>
  </si>
  <si>
    <t>Poznámka k položce:_x000d_
prošrouby T10 a M24x185</t>
  </si>
  <si>
    <t>-1179407839</t>
  </si>
  <si>
    <t>-1307840173</t>
  </si>
  <si>
    <t>1965317045</t>
  </si>
  <si>
    <t>79583013</t>
  </si>
  <si>
    <t xml:space="preserve">Poznámka k položce:_x000d_
k vrtulím R1, R2, šroubům T10 a  M24x185</t>
  </si>
  <si>
    <t>1466528795</t>
  </si>
  <si>
    <t>1881003090</t>
  </si>
  <si>
    <t>-423087966</t>
  </si>
  <si>
    <t>-645983942</t>
  </si>
  <si>
    <t>Č13 - Řehlovice výh.3B</t>
  </si>
  <si>
    <t>1920466871</t>
  </si>
  <si>
    <t>5905050020</t>
  </si>
  <si>
    <t>Souvislá výměna KL se snesením KR koleje pražce dřevěné rozdělení "d"</t>
  </si>
  <si>
    <t>km</t>
  </si>
  <si>
    <t>-863600571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</si>
  <si>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</si>
  <si>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položce:_x000d_
část kol.pole za KV 3B směr 1.kolej na dřev.pr. dl.10m + spojka mezi ZV3A-ZV3B dl.8m</t>
  </si>
  <si>
    <t>5905050060</t>
  </si>
  <si>
    <t>Souvislá výměna KL se snesením KR koleje pražce betonové rozdělení "d"</t>
  </si>
  <si>
    <t>660217305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</si>
  <si>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</si>
  <si>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položce:_x000d_
část kol.pole za KV 3B směr 1.kolej na bet.pr. dl.19m</t>
  </si>
  <si>
    <t>899892494</t>
  </si>
  <si>
    <t>5905105030</t>
  </si>
  <si>
    <t>Doplnění KL kamenivem souvisle strojně v koleji</t>
  </si>
  <si>
    <t>1955882379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</si>
  <si>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</si>
  <si>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za KV3B směr 1.kolej + spojka mezi ZV3A-ZV3B</t>
  </si>
  <si>
    <t>-1069519262</t>
  </si>
  <si>
    <t>Poznámka k položce:_x000d_
výh.3B + část výh.6</t>
  </si>
  <si>
    <t>5905110010</t>
  </si>
  <si>
    <t>Snížení KL pod patou kolejnice v koleji</t>
  </si>
  <si>
    <t>-317925366</t>
  </si>
  <si>
    <t>Snížení KL pod patou kolejnice v koleji. Poznámka: 1. V cenách jsou započteny náklady na snížení KL pod patou kolejnice ručně vidlemi. 2. V cenách nejsou obsaženy náklady na doplnění a dodávku kameniva.</t>
  </si>
  <si>
    <t>616227157</t>
  </si>
  <si>
    <t>Poznámka k položce:_x000d_
výh.č.3B</t>
  </si>
  <si>
    <t>-1751297484</t>
  </si>
  <si>
    <t>Poznámka k položce:_x000d_
pražce č.2-29 a 16ks pražců mezi ZV3A-ZV3B</t>
  </si>
  <si>
    <t>-1580729686</t>
  </si>
  <si>
    <t>Poznámka k položce:_x000d_
pražce č.30-51</t>
  </si>
  <si>
    <t>-807933657</t>
  </si>
  <si>
    <t>Poznámka k položce:_x000d_
pražce č.1, 52-60</t>
  </si>
  <si>
    <t>5906030050</t>
  </si>
  <si>
    <t>Ojedinělá výměna pražce současně s výměnou nebo čištěním KL pražec dřevěný výhybkový délky přes 4 do 5 m</t>
  </si>
  <si>
    <t>173511760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</si>
  <si>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</si>
  <si>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7ks dlouhých pražců na propojení KV3B se ZV6 a 1.kolejí (pražce č.1-7 ve výh.6)</t>
  </si>
  <si>
    <t>-676994213</t>
  </si>
  <si>
    <t xml:space="preserve">Poznámka k položce:_x000d_
38 pražců se dvěma úl.plochami                                         43pražců s více úl.plochami                                  celkem 140 ks</t>
  </si>
  <si>
    <t>-377099018</t>
  </si>
  <si>
    <t>Poznámka k položce:_x000d_
2ks LIS ve středové části výhybky</t>
  </si>
  <si>
    <t>-1437970572</t>
  </si>
  <si>
    <t>Poznámka k položce:_x000d_
vložky po vyřezání starých svarů + výměna pravé přímé středové kolejnice a kolejnice u přídržnice (vložení kolejnice dl.22m) + výměna 2ks kolejnic dl.7m ve spojce mezi ZV3a-ZV3b</t>
  </si>
  <si>
    <t>-1167386351</t>
  </si>
  <si>
    <t>857490079</t>
  </si>
  <si>
    <t>758147747</t>
  </si>
  <si>
    <t>Poznámka k položce:_x000d_
lana SSZT pr.23mm</t>
  </si>
  <si>
    <t>754260990</t>
  </si>
  <si>
    <t>Poznámka k položce:_x000d_
výh.3B+příp.pole</t>
  </si>
  <si>
    <t>749795822</t>
  </si>
  <si>
    <t>Poznámka k položce:_x000d_
pražce č. 2-12 a 16ks pražců ve spojce mezi ZV3a-ZV3b</t>
  </si>
  <si>
    <t>396791546</t>
  </si>
  <si>
    <t>Poznámka k položce:_x000d_
pražce č.13-18</t>
  </si>
  <si>
    <t>-75481288</t>
  </si>
  <si>
    <t>Poznámka k položce:_x000d_
pražce č.19-22</t>
  </si>
  <si>
    <t>21792746</t>
  </si>
  <si>
    <t>Poznámka k položce:_x000d_
pražce č.23-26</t>
  </si>
  <si>
    <t>-2022390379</t>
  </si>
  <si>
    <t>-1266736182</t>
  </si>
  <si>
    <t>-2006256620</t>
  </si>
  <si>
    <t>-69275948</t>
  </si>
  <si>
    <t>320116151</t>
  </si>
  <si>
    <t>-179505504</t>
  </si>
  <si>
    <t>-503814976</t>
  </si>
  <si>
    <t>Poznámka k položce:_x000d_
pražce č.42-43</t>
  </si>
  <si>
    <t>5956119075</t>
  </si>
  <si>
    <t>Pražec dřevěný výhybkový dub skupina 3 3700x260x160</t>
  </si>
  <si>
    <t>-884164407</t>
  </si>
  <si>
    <t>Poznámka k položce:_x000d_
pražce č.44-45</t>
  </si>
  <si>
    <t>5956119080</t>
  </si>
  <si>
    <t>Pražec dřevěný výhybkový dub skupina 3 3800x260x160</t>
  </si>
  <si>
    <t>-471931384</t>
  </si>
  <si>
    <t>Poznámka k položce:_x000d_
pražce č.46-47</t>
  </si>
  <si>
    <t>5956119085</t>
  </si>
  <si>
    <t>Pražec dřevěný výhybkový dub skupina 3 3900x260x160</t>
  </si>
  <si>
    <t>410250812</t>
  </si>
  <si>
    <t>Poznámka k položce:_x000d_
pražce č.48-49</t>
  </si>
  <si>
    <t>5956119090</t>
  </si>
  <si>
    <t>Pražec dřevěný výhybkový dub skupina 3 4000x260x160</t>
  </si>
  <si>
    <t>-1098577201</t>
  </si>
  <si>
    <t>Poznámka k položce:_x000d_
pražce č.50-51</t>
  </si>
  <si>
    <t>-579345062</t>
  </si>
  <si>
    <t>Poznámka k položce:_x000d_
pražce č.1 a 52-53</t>
  </si>
  <si>
    <t>1531967640</t>
  </si>
  <si>
    <t>Poznámka k položce:_x000d_
pražce č.54-55</t>
  </si>
  <si>
    <t>317382757</t>
  </si>
  <si>
    <t>Poznámka k položce:_x000d_
pražce č.56-57</t>
  </si>
  <si>
    <t>666297532</t>
  </si>
  <si>
    <t>Poznámka k položce:_x000d_
pražce č.58-59</t>
  </si>
  <si>
    <t>-778563379</t>
  </si>
  <si>
    <t>Poznámka k položce:_x000d_
pražce č.60 a č.2 ve výh.6</t>
  </si>
  <si>
    <t>994400398</t>
  </si>
  <si>
    <t>Poznámka k položce:_x000d_
pražec č.3 ve výh.6</t>
  </si>
  <si>
    <t>5956119125</t>
  </si>
  <si>
    <t>Pražec dřevěný výhybkový dub skupina 3 4700x260x160</t>
  </si>
  <si>
    <t>1790022761</t>
  </si>
  <si>
    <t>Poznámka k položce:_x000d_
pražce č.4-5 ve výh.6</t>
  </si>
  <si>
    <t>5956119130</t>
  </si>
  <si>
    <t>Pražec dřevěný výhybkový dub skupina 3 4800x260x160</t>
  </si>
  <si>
    <t>-2114454153</t>
  </si>
  <si>
    <t>Poznámka k položce:_x000d_
pražce č.6-7 ve výh.6</t>
  </si>
  <si>
    <t>5956119140</t>
  </si>
  <si>
    <t>Pražec dřevěný výhybkový dub skupina 3 5000x260x160</t>
  </si>
  <si>
    <t>-1479520024</t>
  </si>
  <si>
    <t>Poznámka k položce:_x000d_
pražec č.1 ve výh.6</t>
  </si>
  <si>
    <t>-1388896848</t>
  </si>
  <si>
    <t>1636589566</t>
  </si>
  <si>
    <t>5957140020</t>
  </si>
  <si>
    <t>Souprava pro opravu LISU tv. R 65 - ESD 6 otvorů</t>
  </si>
  <si>
    <t>-134378640</t>
  </si>
  <si>
    <t>-770328943</t>
  </si>
  <si>
    <t>-1972842906</t>
  </si>
  <si>
    <t>-1374403786</t>
  </si>
  <si>
    <t>2095874969</t>
  </si>
  <si>
    <t>-318970273</t>
  </si>
  <si>
    <t>-1267926778</t>
  </si>
  <si>
    <t>1738606933</t>
  </si>
  <si>
    <t>1364719150</t>
  </si>
  <si>
    <t>-637467077</t>
  </si>
  <si>
    <t>5958158005</t>
  </si>
  <si>
    <t xml:space="preserve">Podložka pryžová pod patu kolejnice S49  183/126/6</t>
  </si>
  <si>
    <t>83571552</t>
  </si>
  <si>
    <t>Podložka pryžová pod patu kolejnice S49 183/151/6</t>
  </si>
  <si>
    <t>1028314701</t>
  </si>
  <si>
    <t>476583546</t>
  </si>
  <si>
    <t>5960101010</t>
  </si>
  <si>
    <t>Pražcové kotvy TDHB pro pražec betonový SB 6</t>
  </si>
  <si>
    <t>1637546050</t>
  </si>
  <si>
    <t>5958134120</t>
  </si>
  <si>
    <t>Součásti upevňovací matice M24 samojistná</t>
  </si>
  <si>
    <t>-1728188914</t>
  </si>
  <si>
    <t>Poznámka k položce:_x000d_
pro pražcové kotvy</t>
  </si>
  <si>
    <t>5958134041</t>
  </si>
  <si>
    <t>Součásti upevňovací šroub svěrkový T5</t>
  </si>
  <si>
    <t>779024779</t>
  </si>
  <si>
    <t>5908030020</t>
  </si>
  <si>
    <t>Zřízení A-LISU soupravou in-sittu tv. R65</t>
  </si>
  <si>
    <t>styk</t>
  </si>
  <si>
    <t>-1522296889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</si>
  <si>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</si>
  <si>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 xml:space="preserve">Poznámka k položce:_x000d_
2ks A-LIS mezi                                KV3B - ZV6</t>
  </si>
  <si>
    <t>5908050010</t>
  </si>
  <si>
    <t>Výměna upevnění podkladnicového komplety a pryžová podložka</t>
  </si>
  <si>
    <t>úl.pl.</t>
  </si>
  <si>
    <t>681612592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</si>
  <si>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</si>
  <si>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výměna svěrkových kompletů a pryžových podložek v navazujícím úseku BK při úpravě UT</t>
  </si>
  <si>
    <t>1529890357</t>
  </si>
  <si>
    <t>Poznámka k položce:_x000d_
výměna svěrkových šroubů T10 ve výměnové a srdcovkové části výh.3B a ve výměnové části výh.6</t>
  </si>
  <si>
    <t>1575887501</t>
  </si>
  <si>
    <t>5909025010</t>
  </si>
  <si>
    <t>Odstranění lokálních závad koleje pražce dřevěné nebo ocelové</t>
  </si>
  <si>
    <t>-1451444566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</si>
  <si>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</si>
  <si>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Poznámka k položce:_x000d_
spojka mezi ZV 3A-ZV3B</t>
  </si>
  <si>
    <t>5909025020</t>
  </si>
  <si>
    <t>Odstranění lokálních závad koleje pražce betonové</t>
  </si>
  <si>
    <t>2079384998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</si>
  <si>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</si>
  <si>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Poznámka k položce:_x000d_
výběhy za KV 3B do 1.koleje a za KV6 do 3. a 5.koleje</t>
  </si>
  <si>
    <t>-1955331727</t>
  </si>
  <si>
    <t>Poznámka k položce:_x000d_
výh.č.3B + výh.č.6</t>
  </si>
  <si>
    <t>Sborník UOŽI 01 2019</t>
  </si>
  <si>
    <t>-575740427</t>
  </si>
  <si>
    <t>PSC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</si>
  <si>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</si>
  <si>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146709485</t>
  </si>
  <si>
    <t>5910040030</t>
  </si>
  <si>
    <t>Umožnění volné dilatace kolejnice demontáž upevňovadel bez osazení kluzných podložek rozdělení pražců "u"</t>
  </si>
  <si>
    <t>-1567353518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</si>
  <si>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</si>
  <si>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úsek přilehlé koleje dl.50m + spojka mezi ZV3A-ZV3B</t>
  </si>
  <si>
    <t>5910040130</t>
  </si>
  <si>
    <t>Umožnění volné dilatace kolejnice montáž upevňovadel bez odstranění kluzných podložek rozdělení pražců "u"</t>
  </si>
  <si>
    <t>1403545286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</si>
  <si>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</si>
  <si>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73</t>
  </si>
  <si>
    <t>532765910</t>
  </si>
  <si>
    <t>74</t>
  </si>
  <si>
    <t>368848548</t>
  </si>
  <si>
    <t>Poznámka k položce:_x000d_
výh.3B</t>
  </si>
  <si>
    <t>75</t>
  </si>
  <si>
    <t>674856882</t>
  </si>
  <si>
    <t>76</t>
  </si>
  <si>
    <t>-2067055812</t>
  </si>
  <si>
    <t>77</t>
  </si>
  <si>
    <t>5910136010</t>
  </si>
  <si>
    <t>Montáž pražcové kotvy v koleji</t>
  </si>
  <si>
    <t>-1337201202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</si>
  <si>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</si>
  <si>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položce:_x000d_
za KV3B směr 1.kolej každý 3.pražec v dl.50m</t>
  </si>
  <si>
    <t>78</t>
  </si>
  <si>
    <t>-984868739</t>
  </si>
  <si>
    <t>79</t>
  </si>
  <si>
    <t>5911117020</t>
  </si>
  <si>
    <t>Výměna přídržnice srdcovky jednoduché typ Kn60 přímé soustavy R65</t>
  </si>
  <si>
    <t>329238766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</si>
  <si>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</si>
  <si>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Poznámka k položce:_x000d_
demontáž a montáž přídržnice pro výměnu kolejnice v hlavním směru</t>
  </si>
  <si>
    <t>80</t>
  </si>
  <si>
    <t>5911117120</t>
  </si>
  <si>
    <t>Výměna přídržnice srdcovky jednoduché typ Kn60 ohnuté soustavy R65</t>
  </si>
  <si>
    <t>-2044573218</t>
  </si>
  <si>
    <t>Výměna přídržnice srdcovky jednoduché typ Kn60 ohnuté soustavy R65. Poznámka: 1. V cenách jsou započteny náklady na výměnu přídržnice, vymezení šíře žlábku a ošetření součástí mazivem. 2. V cenách nejsou obsaženy náklady na dodávku dílu.</t>
  </si>
  <si>
    <t>Poznámka k položce:_x000d_
demontáž a montáž přídržnice pro zhotovení sváru na KV3B v odbočném směru</t>
  </si>
  <si>
    <t>81</t>
  </si>
  <si>
    <t>-1217271507</t>
  </si>
  <si>
    <t>82</t>
  </si>
  <si>
    <t>1267498953</t>
  </si>
  <si>
    <t>83</t>
  </si>
  <si>
    <t>1202691690</t>
  </si>
  <si>
    <t>84</t>
  </si>
  <si>
    <t>994282951</t>
  </si>
  <si>
    <t xml:space="preserve">Poznámka k položce:_x000d_
výh.č.3B  včetně části přilehlé koleje č.1 mezi KV3B-námezníkem v dl.29m                      (19m R65, 10m S49)       + spojka mezi ZV3A-ZV3B dl.9,5m</t>
  </si>
  <si>
    <t>85</t>
  </si>
  <si>
    <t>1015332220</t>
  </si>
  <si>
    <t>86</t>
  </si>
  <si>
    <t>1204242728</t>
  </si>
  <si>
    <t>87</t>
  </si>
  <si>
    <t>-206360053</t>
  </si>
  <si>
    <t>88</t>
  </si>
  <si>
    <t>-845222025</t>
  </si>
  <si>
    <t>Č14 - záhlaví 1.TK Řehlovice-Trmice</t>
  </si>
  <si>
    <t>-437595632</t>
  </si>
  <si>
    <t>Poznámka k položce:_x000d_
odstranění nánosu mouru na stezce vně koleje v š.2m do hl. 20cm</t>
  </si>
  <si>
    <t>-1278020383</t>
  </si>
  <si>
    <t>292447069</t>
  </si>
  <si>
    <t>300323647</t>
  </si>
  <si>
    <t>5905115010</t>
  </si>
  <si>
    <t>Příplatek za úpravu nadvýšení KL v oblouku o malém poloměru</t>
  </si>
  <si>
    <t>-1724884010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</si>
  <si>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</si>
  <si>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5906025020</t>
  </si>
  <si>
    <t>Výměna pražců po vyjmutí KR pražce dřevěné příčné vystrojené</t>
  </si>
  <si>
    <t>1037873848</t>
  </si>
  <si>
    <t>Výměna pražců po vyjmutí KR pražce dřevěné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</si>
  <si>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Poznámka k položce:_x000d_
výměna dřevěných pražců, vložení vystrojených pražců SB8P (18x vystrojené podkladnicí R4; 1x vystrojený podkladnicí S4)</t>
  </si>
  <si>
    <t>5906050010</t>
  </si>
  <si>
    <t>Příplatek za obtížnost ruční výměny pražce dřevěný za betonový</t>
  </si>
  <si>
    <t>91546023</t>
  </si>
  <si>
    <t>Příplatek za obtížnost ruční výměny pražce dřevěný za betonový. Poznámka: 1. V cenách jsou započteny náklady na manipulaci s pražci.</t>
  </si>
  <si>
    <t>5906055020</t>
  </si>
  <si>
    <t>Příplatek za současnou výměnu pražce s podkladnicovým upevněním a kompletů a pryžových podložek</t>
  </si>
  <si>
    <t>2063949354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</si>
  <si>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</si>
  <si>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5906105010</t>
  </si>
  <si>
    <t>Demontáž pražce dřevěný</t>
  </si>
  <si>
    <t>-841938228</t>
  </si>
  <si>
    <t>Demontáž pražce dřevěný. Poznámka: 1. V cenách jsou započteny náklady na manipulaci, demontáž, odstrojení do součástí a uložení pražců.</t>
  </si>
  <si>
    <t>-769623334</t>
  </si>
  <si>
    <t>Poznámka k položce:_x000d_
2ks LIS tv.R65/dl.4,80m před ZV 1</t>
  </si>
  <si>
    <t>5907010080</t>
  </si>
  <si>
    <t>Výměna LISŮ tv. S49 rozdělení "d"</t>
  </si>
  <si>
    <t>-1422192798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</si>
  <si>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</si>
  <si>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2ks LIS tv.49E-1/dl.3,60m u náv.L1</t>
  </si>
  <si>
    <t>5907025415</t>
  </si>
  <si>
    <t>Výměna kolejnicových pásů současně s výměnou kompletů a pryžové podložky tv. S49 rozdělení "d"</t>
  </si>
  <si>
    <t>1945150947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</si>
  <si>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</si>
  <si>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km 6,0-6,365 Ppas</t>
  </si>
  <si>
    <t>5907050020</t>
  </si>
  <si>
    <t>Dělení kolejnic řezáním nebo rozbroušením tv. S49</t>
  </si>
  <si>
    <t>1948962646</t>
  </si>
  <si>
    <t>Dělení kolejnic řezáním nebo rozbroušením tv. S49. Poznámka: 1. V cenách jsou započteny náklady na manipulaci podložení, označení a provedení řezu kolejnice.</t>
  </si>
  <si>
    <t xml:space="preserve">Poznámka k položce:_x000d_
3x řezy po 120m                 2x řezy LIS                       1x řez vložka 5m</t>
  </si>
  <si>
    <t>-1647587193</t>
  </si>
  <si>
    <t>Poznámka k položce:_x000d_
2x řezy LIS R65</t>
  </si>
  <si>
    <t>1676620</t>
  </si>
  <si>
    <t>Poznámka k položce:_x000d_
výměna svěrkových kompletů a gum km 6,0-6,375 Lpas a úseky navazující BK v dl. vždy 50m</t>
  </si>
  <si>
    <t>5909030020</t>
  </si>
  <si>
    <t>Následná úprava GPK koleje směrové a výškové uspořádání pražce betonové</t>
  </si>
  <si>
    <t>328183730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</si>
  <si>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</si>
  <si>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následné propracování včetně části přilehlého úseku</t>
  </si>
  <si>
    <t>5909050010</t>
  </si>
  <si>
    <t>Stabilizace kolejového lože koleje nově zřízeného nebo čistého</t>
  </si>
  <si>
    <t>306853571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</si>
  <si>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</si>
  <si>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etapa TSO km 6,0-6,375</t>
  </si>
  <si>
    <t>1383648783</t>
  </si>
  <si>
    <t>Poznámka k položce:_x000d_
etapa propracování</t>
  </si>
  <si>
    <t>5910005120</t>
  </si>
  <si>
    <t>Odtavovací stykové svařování kolejnic nových ve stabilní svařovně vstupní délky přes 25 m tv. S49</t>
  </si>
  <si>
    <t>-1559572050</t>
  </si>
  <si>
    <t>Odtavovací stykové svařování kolejnic nových ve stabilní svařovně vstupní délky přes 25 m tv. S49. Poznámka: 1. V cenách jsou započteny náklady na případné odříznutí otvorů pro spojkové šrouby (pokud jsou vrtané), broušení kontaktních ploch, vyrovnání a svaření kolejnic opracování a dorovnání svaru, dělení kol. pásu na požadovanou délku, obroušení pojížděných ploch, vizuální prohlídka a měření geometrie svaru, vedení výrobní dokumentace. 2. V cenách nejsou obsaženy náklady na kontrolu svaru ultrazvukem a dodávku kolejnic.</t>
  </si>
  <si>
    <t>Poznámka k položce:_x000d_
svaření pasů dl.120m</t>
  </si>
  <si>
    <t>-1404809036</t>
  </si>
  <si>
    <t>Poznámka k položce:_x000d_
svaření LIS před ZV1</t>
  </si>
  <si>
    <t>5910021120</t>
  </si>
  <si>
    <t>Svařování kolejnic termitem zkrácený předehřev standardní spára svar jednotlivý tv. S49</t>
  </si>
  <si>
    <t>-1486787312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</si>
  <si>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</si>
  <si>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L pas a LISy L+P pas</t>
  </si>
  <si>
    <t>5910035030</t>
  </si>
  <si>
    <t>Dosažení dovolené upínací teploty v BK prodloužením kolejnicového pásu v koleji tv. S49</t>
  </si>
  <si>
    <t>-953078166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</si>
  <si>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</si>
  <si>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5910040320</t>
  </si>
  <si>
    <t>Umožnění volné dilatace kolejnice demontáž upevňovadel s osazením kluzných podložek rozdělení pražců "d"</t>
  </si>
  <si>
    <t>1290782946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</si>
  <si>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</si>
  <si>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Poznámka k položce:_x000d_
Ppas -375m kol.pasy + 50m přilehlá BK                      Lpas- 2x50m přilehlá BK</t>
  </si>
  <si>
    <t>5910040420</t>
  </si>
  <si>
    <t>Umožnění volné dilatace kolejnice montáž upevňovadel s odstraněním kluzných podložek rozdělení pražců "d"</t>
  </si>
  <si>
    <t>1683172005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</si>
  <si>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</si>
  <si>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</si>
  <si>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</si>
  <si>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-46847528</t>
  </si>
  <si>
    <t>Demontáž pražcové kotvy v koleji. Poznámka: 1. V cenách jsou započteny náklady na odstranění kameniva, demontáž, dohození a úpravu kameniva a naložení výzisku na dopravní prostředek.</t>
  </si>
  <si>
    <t>Poznámka k položce:_x000d_
změna tvarů kolejnic</t>
  </si>
  <si>
    <t>874660757</t>
  </si>
  <si>
    <t>5912055010</t>
  </si>
  <si>
    <t>Výměna zajišťovací značky samostatné konzolové</t>
  </si>
  <si>
    <t>209390458</t>
  </si>
  <si>
    <t>Výměna zajišťovací značky samostatné konzolové. Poznámka: 1. V cenách jsou započteny náklady na demontáž, výměnu a montáž součástí značky včetně zemních prací a úpravy terénu. 2. V cenách nejsou obsaženy náklady na dodávku materiálu.</t>
  </si>
  <si>
    <t xml:space="preserve">Poznámka k položce:_x000d_
výměna popisných štítků na již osazených ZZ na záhlaví,  přesný počet bude stanoven PD</t>
  </si>
  <si>
    <t>5914055010</t>
  </si>
  <si>
    <t>Zřízení krytých odvodňovacích zařízení potrubí trativodu</t>
  </si>
  <si>
    <t>-1181832188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</si>
  <si>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</si>
  <si>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položce:_x000d_
zřízení krytého odvodnění km 6,0-6,375</t>
  </si>
  <si>
    <t>5914055020</t>
  </si>
  <si>
    <t>Zřízení krytých odvodňovacích zařízení šachty trativodu</t>
  </si>
  <si>
    <t>-1814892599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</si>
  <si>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</si>
  <si>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 xml:space="preserve">Poznámka k položce:_x000d_
předpoklad 1x šachta vrcholová; 7x šachta kontrolní                                                  množství bude upřesněno v PD</t>
  </si>
  <si>
    <t>5914075430</t>
  </si>
  <si>
    <t>Zřízení konstrukční vrstvy pražcového podloží podle konstrukce typ 6</t>
  </si>
  <si>
    <t>-978482327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</si>
  <si>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</si>
  <si>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Poznámka k položce:_x000d_
km 6,0-6,375, v šíři 5m</t>
  </si>
  <si>
    <t>5915005030</t>
  </si>
  <si>
    <t>Hloubení rýh nebo jam na železničním spodku III. třídy</t>
  </si>
  <si>
    <t>-192371001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</si>
  <si>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</si>
  <si>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položce:_x000d_
sondy pro uložení sítí</t>
  </si>
  <si>
    <t>1076516205</t>
  </si>
  <si>
    <t>-745179006</t>
  </si>
  <si>
    <t>Poznámka k položce:_x000d_
přeložení kabelových sítí pro zřízení odvodnění</t>
  </si>
  <si>
    <t>5915010030</t>
  </si>
  <si>
    <t>Těžení zeminy nebo horniny železničního spodku III. třídy</t>
  </si>
  <si>
    <t>498753409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</si>
  <si>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</si>
  <si>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Poznámka k položce:_x000d_
materiál z pražcového podloží dl.375m-š.5m-hl.0,30m</t>
  </si>
  <si>
    <t>-329680910</t>
  </si>
  <si>
    <t xml:space="preserve">Poznámka k položce:_x000d_
snesení kol.roštu km 6,0-6,375                           (363m tv.S49/SB8,                   12m tv.R65/dř.)</t>
  </si>
  <si>
    <t>68096694</t>
  </si>
  <si>
    <t xml:space="preserve">Poznámka k položce:_x000d_
pokládka kol.roštu km 6,0-6,375                           (363m tv.S49/SB8,                   12m tv.R65/bet.)</t>
  </si>
  <si>
    <t>-1996438626</t>
  </si>
  <si>
    <t>614243424</t>
  </si>
  <si>
    <t>-690893598</t>
  </si>
  <si>
    <t>5955101014</t>
  </si>
  <si>
    <t>Kamenivo drcené štěrkodrť frakce 0/8</t>
  </si>
  <si>
    <t>1537310300</t>
  </si>
  <si>
    <t>Poznámka k položce:_x000d_
pro pražcové podloží, frakci stanoví PD</t>
  </si>
  <si>
    <t>5955101030</t>
  </si>
  <si>
    <t>Kamenivo drcené drť frakce 8/16</t>
  </si>
  <si>
    <t>801524364</t>
  </si>
  <si>
    <t>Poznámka k položce:_x000d_
pro zásyp trativodu</t>
  </si>
  <si>
    <t>5956140050</t>
  </si>
  <si>
    <t>Pražec betonový příčný vystrojený včetně kompletů tv. SB 8 P upevnění pružné-Skl24</t>
  </si>
  <si>
    <t>1411958859</t>
  </si>
  <si>
    <t>Poznámka k položce:_x000d_
pražce vystrojené podkl.R4pl.</t>
  </si>
  <si>
    <t>5956140045</t>
  </si>
  <si>
    <t>Pražec betonový příčný vystrojený včetně kompletů tv. SB 8 P upevnění tuhé-ŽS4</t>
  </si>
  <si>
    <t>-289715014</t>
  </si>
  <si>
    <t>Poznámka k položce:_x000d_
pražec vystrojený podkladnicí S4pl.</t>
  </si>
  <si>
    <t>5957137010</t>
  </si>
  <si>
    <t>Lepený izolovaný styk tv. S49 z kolejnic vyšší jakosti délky 3,60 m</t>
  </si>
  <si>
    <t>-1557615298</t>
  </si>
  <si>
    <t>5957128070</t>
  </si>
  <si>
    <t>Lepený izolovaný styk tv. R65 s tepelně zpracovanou hlavou délky 4,80 m</t>
  </si>
  <si>
    <t>-1970019718</t>
  </si>
  <si>
    <t>5958128005</t>
  </si>
  <si>
    <t>Komplety Skl 24 (šroub RS 0, matice M 22, podložka Uls 6)</t>
  </si>
  <si>
    <t>1628684519</t>
  </si>
  <si>
    <t>Poznámka k položce:_x000d_
pro 18ks pražců SB8 vystrojených podkladnicí R4</t>
  </si>
  <si>
    <t>337964740</t>
  </si>
  <si>
    <t>-970628301</t>
  </si>
  <si>
    <t>-11884143</t>
  </si>
  <si>
    <t>Poznámka k položce:_x000d_
pro šrouby T5</t>
  </si>
  <si>
    <t>414805854</t>
  </si>
  <si>
    <t>-1497222930</t>
  </si>
  <si>
    <t>1365889205</t>
  </si>
  <si>
    <t>5962119010</t>
  </si>
  <si>
    <t>Zajištění PPK konzolová značka</t>
  </si>
  <si>
    <t>137486987</t>
  </si>
  <si>
    <t>66854593</t>
  </si>
  <si>
    <t>5964133005</t>
  </si>
  <si>
    <t>Geotextilie separační</t>
  </si>
  <si>
    <t>-80711653</t>
  </si>
  <si>
    <t>Pol1</t>
  </si>
  <si>
    <t>Vápenocementová směs suchá</t>
  </si>
  <si>
    <t>1262250625</t>
  </si>
  <si>
    <t>Poznámka k položce:_x000d_
dl.375m x š.5m x v.0,3m x 6% (4%cementu; 2%vápna)</t>
  </si>
  <si>
    <t>5964103035</t>
  </si>
  <si>
    <t>Drenážní plastové díly trubka s částečnou perforací DN 250 mm</t>
  </si>
  <si>
    <t>-436858778</t>
  </si>
  <si>
    <t>5964103120</t>
  </si>
  <si>
    <t xml:space="preserve">Drenážní plastové díly šachta průchozí DN 400/250  1 vtok/1 odtok DN 250 mm</t>
  </si>
  <si>
    <t>ks</t>
  </si>
  <si>
    <t>-851677204</t>
  </si>
  <si>
    <t>5964104150</t>
  </si>
  <si>
    <t>Kanalizační díly plastové Krycí víko šachty plastové pochůzné</t>
  </si>
  <si>
    <t>-755955956</t>
  </si>
  <si>
    <t>Č15 - mimostaveništní doprava</t>
  </si>
  <si>
    <t>9901000200</t>
  </si>
  <si>
    <t>Doprava dodávek zhotovitele, dodávek objednatele nebo výzisku mechanizací o nosnosti do 3,5 t do 20 km</t>
  </si>
  <si>
    <t>-900051061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</si>
  <si>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</si>
  <si>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pryžovek na skládku</t>
  </si>
  <si>
    <t>9902100200</t>
  </si>
  <si>
    <t xml:space="preserve">Doprava dodávek zhotovitele, dodávek objednatele nebo výzisku mechanizací přes 3,5 t sypanin  do 20 km</t>
  </si>
  <si>
    <t>-422363486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</si>
  <si>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</si>
  <si>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odpadu z KL, pražcového podloží, stezek a trativodu na skládku</t>
  </si>
  <si>
    <t>-358247040</t>
  </si>
  <si>
    <t>Poznámka k položce:_x000d_
doprava štěrku pro kol.lože, pro pražcové podloží a pro trativod</t>
  </si>
  <si>
    <t>9902200100</t>
  </si>
  <si>
    <t>Doprava dodávek zhotovitele, dodávek objednatele nebo výzisku mechanizací přes 3,5 t objemnějšího kusového materiálu do 10 km</t>
  </si>
  <si>
    <t>-1321452467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</si>
  <si>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</si>
  <si>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a vyložení vyzískaných kolejnic v Řehlovicích (odečet hm.7%)</t>
  </si>
  <si>
    <t>9902200200</t>
  </si>
  <si>
    <t>Doprava dodávek zhotovitele, dodávek objednatele nebo výzisku mechanizací přes 3,5 t objemnějšího kusového materiálu do 20 km</t>
  </si>
  <si>
    <t>-1617689662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</si>
  <si>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</si>
  <si>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kolejnic R350HT na stavbu</t>
  </si>
  <si>
    <t>9902900100</t>
  </si>
  <si>
    <t xml:space="preserve">Naložení  sypanin, drobného kusového materiálu, suti</t>
  </si>
  <si>
    <t>-337755580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</si>
  <si>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</si>
  <si>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naložení odpadu z KL, pražcového podloží, stezek a trativodu na skládku</t>
  </si>
  <si>
    <t>9902900200</t>
  </si>
  <si>
    <t xml:space="preserve">Naložení  objemnějšího kusového materiálu, vybouraných hmot</t>
  </si>
  <si>
    <t>937068603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</si>
  <si>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</si>
  <si>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naložení kolejnic na svařovně, naložení vyjmutých kolejnic, vyložení kolejnic R350HT z oběhových vozů</t>
  </si>
  <si>
    <t>9909000100</t>
  </si>
  <si>
    <t>Poplatek za uložení suti nebo hmot na oficiální skládku</t>
  </si>
  <si>
    <t>-279430901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</si>
  <si>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</si>
  <si>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</si>
  <si>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</si>
  <si>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-526765672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</si>
  <si>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</si>
  <si>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odpad pryžovky a PE podložky</t>
  </si>
  <si>
    <t>O2 - VRN</t>
  </si>
  <si>
    <t>Č21 - VRN</t>
  </si>
  <si>
    <t>VRN - Vedlejší rozpočtové náklady</t>
  </si>
  <si>
    <t>011101001</t>
  </si>
  <si>
    <t>Finanční náklady pojistné</t>
  </si>
  <si>
    <t>%</t>
  </si>
  <si>
    <t>1673470672</t>
  </si>
  <si>
    <t>021211001</t>
  </si>
  <si>
    <t>Průzkumné práce pro opravy Doplňující laboratorní rozbor kontaminace zeminy nebo kol. lože</t>
  </si>
  <si>
    <t>1024</t>
  </si>
  <si>
    <t>-823400921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</si>
  <si>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</si>
  <si>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</si>
  <si>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</si>
  <si>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</si>
  <si>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-357548018</t>
  </si>
  <si>
    <t>022111011</t>
  </si>
  <si>
    <t>Geodetické práce Kontrola PPK při směrové a výškové úpravě koleje zaměřením APK trať dvoukolejná</t>
  </si>
  <si>
    <t>-1283677946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</si>
  <si>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</si>
  <si>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</si>
  <si>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VV</t>
  </si>
  <si>
    <t xml:space="preserve">"kolej                       "0,500</t>
  </si>
  <si>
    <t xml:space="preserve">"výhybky                "0,150</t>
  </si>
  <si>
    <t>Součet</t>
  </si>
  <si>
    <t>022121001</t>
  </si>
  <si>
    <t>Geodetické práce Diagnostika technické infrastruktury Vytýčení trasy inženýrských sítí</t>
  </si>
  <si>
    <t>512</t>
  </si>
  <si>
    <t>1240806550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</si>
  <si>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</si>
  <si>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</si>
  <si>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</si>
  <si>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</si>
  <si>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-2029687148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</si>
  <si>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</si>
  <si>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</si>
  <si>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3,892 km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</si>
  <si>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</si>
  <si>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</si>
  <si>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1251364707</t>
  </si>
  <si>
    <t>033111001</t>
  </si>
  <si>
    <t>Provozní vlivy Výluka silničního provozu se zajištěním objížďky</t>
  </si>
  <si>
    <t>-248511670</t>
  </si>
  <si>
    <t>033131001</t>
  </si>
  <si>
    <t>Provozní vlivy Organizační zajištění prací při zřizování a udržování BK kolejí a výhybek</t>
  </si>
  <si>
    <t>2067863364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</si>
  <si>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</si>
  <si>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</si>
  <si>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"kolej                        "500+3*50</t>
  </si>
  <si>
    <t xml:space="preserve">"výhybky                 "3*40</t>
  </si>
  <si>
    <t>Vedlejší rozpočtové náklady</t>
  </si>
  <si>
    <t>021201001</t>
  </si>
  <si>
    <t>Průzkumné práce pro opravy Průzkum výskytu škodlivin kontaminace kameniva ropnými látkami</t>
  </si>
  <si>
    <t>1447884703</t>
  </si>
  <si>
    <t>022101001</t>
  </si>
  <si>
    <t>Geodetické práce Geodetické práce před opravou</t>
  </si>
  <si>
    <t>374120486</t>
  </si>
  <si>
    <t>022101021</t>
  </si>
  <si>
    <t>Geodetické práce Geodetické práce po ukončení opravy</t>
  </si>
  <si>
    <t>-132713628</t>
  </si>
  <si>
    <t>023113011</t>
  </si>
  <si>
    <t>Projektové práce Technický projekt zajištění PPK s optimalizací nivelety/osy koleje trať dvoukolejná</t>
  </si>
  <si>
    <t>1049898471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</si>
  <si>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</si>
  <si>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</si>
  <si>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3,892</t>
  </si>
  <si>
    <t>024101401</t>
  </si>
  <si>
    <t>Inženýrská činnost koordinační a kompletační činnost</t>
  </si>
  <si>
    <t>-1791203623</t>
  </si>
  <si>
    <t>SEZNAM FIGUR</t>
  </si>
  <si>
    <t>Výměra</t>
  </si>
  <si>
    <t xml:space="preserve"> O1/ Č11</t>
  </si>
  <si>
    <t>VýhPražceDo3m</t>
  </si>
  <si>
    <t xml:space="preserve">Výhybkové  pražce do 3m</t>
  </si>
  <si>
    <t xml:space="preserve">"pražce č.01-04                                                                     "4                      </t>
  </si>
  <si>
    <t xml:space="preserve">"č.2-29                                                                                     "28    </t>
  </si>
  <si>
    <t xml:space="preserve">"č.47,49,51,53,55,57,59,61 v navazující části DSK     "8</t>
  </si>
  <si>
    <t>VýhPražceDo4m</t>
  </si>
  <si>
    <t xml:space="preserve">Výhybkové  pražce do 4 m</t>
  </si>
  <si>
    <t xml:space="preserve">"pražce č.30-44                                                                         "15</t>
  </si>
  <si>
    <t xml:space="preserve">"č.45,46,62,63 v navazující části DSK                                 "4</t>
  </si>
  <si>
    <t>VýhPražcePřes4m</t>
  </si>
  <si>
    <t xml:space="preserve">Výhybkové  pražce přes 4 m</t>
  </si>
  <si>
    <t xml:space="preserve">"pražce č.1                                                                                         "1</t>
  </si>
  <si>
    <t xml:space="preserve">"a 48,50,52,54,56,58,60 v navazující části DSK                       "7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</si>
</sst>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29.28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32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4" t="s">
        <v>28</v>
      </c>
      <c r="AL9" s="20"/>
      <c r="AM9" s="20"/>
      <c r="AN9" s="32" t="s">
        <v>29</v>
      </c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31</v>
      </c>
      <c r="AL10" s="20"/>
      <c r="AM10" s="20"/>
      <c r="AN10" s="25" t="s">
        <v>32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34</v>
      </c>
      <c r="AL11" s="20"/>
      <c r="AM11" s="20"/>
      <c r="AN11" s="25" t="s">
        <v>35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31</v>
      </c>
      <c r="AL13" s="20"/>
      <c r="AM13" s="20"/>
      <c r="AN13" s="33" t="s">
        <v>37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3" t="s">
        <v>37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0" t="s">
        <v>34</v>
      </c>
      <c r="AL14" s="20"/>
      <c r="AM14" s="20"/>
      <c r="AN14" s="33" t="s">
        <v>37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31</v>
      </c>
      <c r="AL16" s="20"/>
      <c r="AM16" s="20"/>
      <c r="AN16" s="25" t="s">
        <v>39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40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34</v>
      </c>
      <c r="AL17" s="20"/>
      <c r="AM17" s="20"/>
      <c r="AN17" s="25" t="s">
        <v>39</v>
      </c>
      <c r="AO17" s="20"/>
      <c r="AP17" s="20"/>
      <c r="AQ17" s="20"/>
      <c r="AR17" s="18"/>
      <c r="BE17" s="29"/>
      <c r="BS17" s="15" t="s">
        <v>41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42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31</v>
      </c>
      <c r="AL19" s="20"/>
      <c r="AM19" s="20"/>
      <c r="AN19" s="25" t="s">
        <v>39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34</v>
      </c>
      <c r="AL20" s="20"/>
      <c r="AM20" s="20"/>
      <c r="AN20" s="25" t="s">
        <v>39</v>
      </c>
      <c r="AO20" s="20"/>
      <c r="AP20" s="20"/>
      <c r="AQ20" s="20"/>
      <c r="AR20" s="18"/>
      <c r="BE20" s="29"/>
      <c r="BS20" s="15" t="s">
        <v>41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5" t="s">
        <v>45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0"/>
      <c r="AQ25" s="20"/>
      <c r="AR25" s="18"/>
      <c r="BE25" s="29"/>
    </row>
    <row r="26" s="2" customFormat="1" ht="25.92" customHeight="1">
      <c r="A26" s="37"/>
      <c r="B26" s="38"/>
      <c r="C26" s="39"/>
      <c r="D26" s="40" t="s">
        <v>46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29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29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49</v>
      </c>
      <c r="AL28" s="44"/>
      <c r="AM28" s="44"/>
      <c r="AN28" s="44"/>
      <c r="AO28" s="44"/>
      <c r="AP28" s="39"/>
      <c r="AQ28" s="39"/>
      <c r="AR28" s="43"/>
      <c r="BE28" s="29"/>
    </row>
    <row r="29" hidden="1" s="3" customFormat="1" ht="14.4" customHeight="1">
      <c r="A29" s="3"/>
      <c r="B29" s="45"/>
      <c r="C29" s="46"/>
      <c r="D29" s="30" t="s">
        <v>50</v>
      </c>
      <c r="E29" s="46"/>
      <c r="F29" s="30" t="s">
        <v>51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0" t="s">
        <v>52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50</v>
      </c>
      <c r="E31" s="46"/>
      <c r="F31" s="30" t="s">
        <v>53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0" t="s">
        <v>54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0" t="s">
        <v>55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1" t="s">
        <v>59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0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65020012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kolejí a výhybek v ŽST Řehlovice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0" t="s">
        <v>22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>ŽST Řehlovice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0" t="s">
        <v>24</v>
      </c>
      <c r="AJ47" s="39"/>
      <c r="AK47" s="39"/>
      <c r="AL47" s="39"/>
      <c r="AM47" s="72" t="str">
        <f>IF(AN8= "","",AN8)</f>
        <v>17. 1. 2020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0" t="s">
        <v>30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Správa železnic, OŘ UNL, ST Most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0" t="s">
        <v>38</v>
      </c>
      <c r="AJ49" s="39"/>
      <c r="AK49" s="39"/>
      <c r="AL49" s="39"/>
      <c r="AM49" s="73" t="str">
        <f>IF(E17="","",E17)</f>
        <v xml:space="preserve"> </v>
      </c>
      <c r="AN49" s="64"/>
      <c r="AO49" s="64"/>
      <c r="AP49" s="64"/>
      <c r="AQ49" s="39"/>
      <c r="AR49" s="43"/>
      <c r="AS49" s="74" t="s">
        <v>60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40.05" customHeight="1">
      <c r="A50" s="37"/>
      <c r="B50" s="38"/>
      <c r="C50" s="30" t="s">
        <v>36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0" t="s">
        <v>42</v>
      </c>
      <c r="AJ50" s="39"/>
      <c r="AK50" s="39"/>
      <c r="AL50" s="39"/>
      <c r="AM50" s="73" t="str">
        <f>IF(E20="","",E20)</f>
        <v>Ing. Horák Jiří, horak@szdc.cz, +420 602155923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61</v>
      </c>
      <c r="D52" s="87"/>
      <c r="E52" s="87"/>
      <c r="F52" s="87"/>
      <c r="G52" s="87"/>
      <c r="H52" s="88"/>
      <c r="I52" s="89" t="s">
        <v>62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63</v>
      </c>
      <c r="AH52" s="87"/>
      <c r="AI52" s="87"/>
      <c r="AJ52" s="87"/>
      <c r="AK52" s="87"/>
      <c r="AL52" s="87"/>
      <c r="AM52" s="87"/>
      <c r="AN52" s="89" t="s">
        <v>64</v>
      </c>
      <c r="AO52" s="87"/>
      <c r="AP52" s="87"/>
      <c r="AQ52" s="91" t="s">
        <v>65</v>
      </c>
      <c r="AR52" s="43"/>
      <c r="AS52" s="92" t="s">
        <v>66</v>
      </c>
      <c r="AT52" s="93" t="s">
        <v>67</v>
      </c>
      <c r="AU52" s="93" t="s">
        <v>68</v>
      </c>
      <c r="AV52" s="93" t="s">
        <v>69</v>
      </c>
      <c r="AW52" s="93" t="s">
        <v>70</v>
      </c>
      <c r="AX52" s="93" t="s">
        <v>71</v>
      </c>
      <c r="AY52" s="93" t="s">
        <v>72</v>
      </c>
      <c r="AZ52" s="93" t="s">
        <v>73</v>
      </c>
      <c r="BA52" s="93" t="s">
        <v>74</v>
      </c>
      <c r="BB52" s="93" t="s">
        <v>75</v>
      </c>
      <c r="BC52" s="93" t="s">
        <v>76</v>
      </c>
      <c r="BD52" s="94" t="s">
        <v>77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39</v>
      </c>
      <c r="AR54" s="104"/>
      <c r="AS54" s="105">
        <f>ROUND(AS55+AS61,2)</f>
        <v>0</v>
      </c>
      <c r="AT54" s="106">
        <f>ROUND(SUM(AV54:AW54),2)</f>
        <v>0</v>
      </c>
      <c r="AU54" s="107">
        <f>ROUND(AU55+AU61,5)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ROUND(AZ55+AZ61,2)</f>
        <v>0</v>
      </c>
      <c r="BA54" s="106">
        <f>ROUND(BA55+BA61,2)</f>
        <v>0</v>
      </c>
      <c r="BB54" s="106">
        <f>ROUND(BB55+BB61,2)</f>
        <v>0</v>
      </c>
      <c r="BC54" s="106">
        <f>ROUND(BC55+BC61,2)</f>
        <v>0</v>
      </c>
      <c r="BD54" s="108">
        <f>ROUND(BD55+BD61,2)</f>
        <v>0</v>
      </c>
      <c r="BE54" s="6"/>
      <c r="BS54" s="109" t="s">
        <v>79</v>
      </c>
      <c r="BT54" s="109" t="s">
        <v>80</v>
      </c>
      <c r="BU54" s="110" t="s">
        <v>81</v>
      </c>
      <c r="BV54" s="109" t="s">
        <v>82</v>
      </c>
      <c r="BW54" s="109" t="s">
        <v>5</v>
      </c>
      <c r="BX54" s="109" t="s">
        <v>83</v>
      </c>
      <c r="CL54" s="109" t="s">
        <v>19</v>
      </c>
    </row>
    <row r="55" s="7" customFormat="1" ht="16.5" customHeight="1">
      <c r="A55" s="7"/>
      <c r="B55" s="111"/>
      <c r="C55" s="112"/>
      <c r="D55" s="113" t="s">
        <v>84</v>
      </c>
      <c r="E55" s="113"/>
      <c r="F55" s="113"/>
      <c r="G55" s="113"/>
      <c r="H55" s="113"/>
      <c r="I55" s="114"/>
      <c r="J55" s="113" t="s">
        <v>85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ROUND(SUM(AG56:AG60),2)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86</v>
      </c>
      <c r="AR55" s="118"/>
      <c r="AS55" s="119">
        <f>ROUND(SUM(AS56:AS60),2)</f>
        <v>0</v>
      </c>
      <c r="AT55" s="120">
        <f>ROUND(SUM(AV55:AW55),2)</f>
        <v>0</v>
      </c>
      <c r="AU55" s="121">
        <f>ROUND(SUM(AU56:AU60),5)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ROUND(SUM(AZ56:AZ60),2)</f>
        <v>0</v>
      </c>
      <c r="BA55" s="120">
        <f>ROUND(SUM(BA56:BA60),2)</f>
        <v>0</v>
      </c>
      <c r="BB55" s="120">
        <f>ROUND(SUM(BB56:BB60),2)</f>
        <v>0</v>
      </c>
      <c r="BC55" s="120">
        <f>ROUND(SUM(BC56:BC60),2)</f>
        <v>0</v>
      </c>
      <c r="BD55" s="122">
        <f>ROUND(SUM(BD56:BD60),2)</f>
        <v>0</v>
      </c>
      <c r="BE55" s="7"/>
      <c r="BS55" s="123" t="s">
        <v>79</v>
      </c>
      <c r="BT55" s="123" t="s">
        <v>87</v>
      </c>
      <c r="BU55" s="123" t="s">
        <v>81</v>
      </c>
      <c r="BV55" s="123" t="s">
        <v>82</v>
      </c>
      <c r="BW55" s="123" t="s">
        <v>88</v>
      </c>
      <c r="BX55" s="123" t="s">
        <v>5</v>
      </c>
      <c r="CL55" s="123" t="s">
        <v>19</v>
      </c>
      <c r="CM55" s="123" t="s">
        <v>89</v>
      </c>
    </row>
    <row r="56" s="4" customFormat="1" ht="16.5" customHeight="1">
      <c r="A56" s="124" t="s">
        <v>90</v>
      </c>
      <c r="B56" s="63"/>
      <c r="C56" s="125"/>
      <c r="D56" s="125"/>
      <c r="E56" s="126" t="s">
        <v>91</v>
      </c>
      <c r="F56" s="126"/>
      <c r="G56" s="126"/>
      <c r="H56" s="126"/>
      <c r="I56" s="126"/>
      <c r="J56" s="125"/>
      <c r="K56" s="126" t="s">
        <v>92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'Č11 - Řehlovice výh.1'!J32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93</v>
      </c>
      <c r="AR56" s="65"/>
      <c r="AS56" s="129">
        <v>0</v>
      </c>
      <c r="AT56" s="130">
        <f>ROUND(SUM(AV56:AW56),2)</f>
        <v>0</v>
      </c>
      <c r="AU56" s="131">
        <f>'Č11 - Řehlovice výh.1'!P85</f>
        <v>0</v>
      </c>
      <c r="AV56" s="130">
        <f>'Č11 - Řehlovice výh.1'!J35</f>
        <v>0</v>
      </c>
      <c r="AW56" s="130">
        <f>'Č11 - Řehlovice výh.1'!J36</f>
        <v>0</v>
      </c>
      <c r="AX56" s="130">
        <f>'Č11 - Řehlovice výh.1'!J37</f>
        <v>0</v>
      </c>
      <c r="AY56" s="130">
        <f>'Č11 - Řehlovice výh.1'!J38</f>
        <v>0</v>
      </c>
      <c r="AZ56" s="130">
        <f>'Č11 - Řehlovice výh.1'!F35</f>
        <v>0</v>
      </c>
      <c r="BA56" s="130">
        <f>'Č11 - Řehlovice výh.1'!F36</f>
        <v>0</v>
      </c>
      <c r="BB56" s="130">
        <f>'Č11 - Řehlovice výh.1'!F37</f>
        <v>0</v>
      </c>
      <c r="BC56" s="130">
        <f>'Č11 - Řehlovice výh.1'!F38</f>
        <v>0</v>
      </c>
      <c r="BD56" s="132">
        <f>'Č11 - Řehlovice výh.1'!F39</f>
        <v>0</v>
      </c>
      <c r="BE56" s="4"/>
      <c r="BT56" s="133" t="s">
        <v>89</v>
      </c>
      <c r="BV56" s="133" t="s">
        <v>82</v>
      </c>
      <c r="BW56" s="133" t="s">
        <v>94</v>
      </c>
      <c r="BX56" s="133" t="s">
        <v>88</v>
      </c>
      <c r="CL56" s="133" t="s">
        <v>19</v>
      </c>
    </row>
    <row r="57" s="4" customFormat="1" ht="16.5" customHeight="1">
      <c r="A57" s="124" t="s">
        <v>90</v>
      </c>
      <c r="B57" s="63"/>
      <c r="C57" s="125"/>
      <c r="D57" s="125"/>
      <c r="E57" s="126" t="s">
        <v>95</v>
      </c>
      <c r="F57" s="126"/>
      <c r="G57" s="126"/>
      <c r="H57" s="126"/>
      <c r="I57" s="126"/>
      <c r="J57" s="125"/>
      <c r="K57" s="126" t="s">
        <v>96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'Č12 - Řehlovice výh.3A'!J32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93</v>
      </c>
      <c r="AR57" s="65"/>
      <c r="AS57" s="129">
        <v>0</v>
      </c>
      <c r="AT57" s="130">
        <f>ROUND(SUM(AV57:AW57),2)</f>
        <v>0</v>
      </c>
      <c r="AU57" s="131">
        <f>'Č12 - Řehlovice výh.3A'!P85</f>
        <v>0</v>
      </c>
      <c r="AV57" s="130">
        <f>'Č12 - Řehlovice výh.3A'!J35</f>
        <v>0</v>
      </c>
      <c r="AW57" s="130">
        <f>'Č12 - Řehlovice výh.3A'!J36</f>
        <v>0</v>
      </c>
      <c r="AX57" s="130">
        <f>'Č12 - Řehlovice výh.3A'!J37</f>
        <v>0</v>
      </c>
      <c r="AY57" s="130">
        <f>'Č12 - Řehlovice výh.3A'!J38</f>
        <v>0</v>
      </c>
      <c r="AZ57" s="130">
        <f>'Č12 - Řehlovice výh.3A'!F35</f>
        <v>0</v>
      </c>
      <c r="BA57" s="130">
        <f>'Č12 - Řehlovice výh.3A'!F36</f>
        <v>0</v>
      </c>
      <c r="BB57" s="130">
        <f>'Č12 - Řehlovice výh.3A'!F37</f>
        <v>0</v>
      </c>
      <c r="BC57" s="130">
        <f>'Č12 - Řehlovice výh.3A'!F38</f>
        <v>0</v>
      </c>
      <c r="BD57" s="132">
        <f>'Č12 - Řehlovice výh.3A'!F39</f>
        <v>0</v>
      </c>
      <c r="BE57" s="4"/>
      <c r="BT57" s="133" t="s">
        <v>89</v>
      </c>
      <c r="BV57" s="133" t="s">
        <v>82</v>
      </c>
      <c r="BW57" s="133" t="s">
        <v>97</v>
      </c>
      <c r="BX57" s="133" t="s">
        <v>88</v>
      </c>
      <c r="CL57" s="133" t="s">
        <v>19</v>
      </c>
    </row>
    <row r="58" s="4" customFormat="1" ht="16.5" customHeight="1">
      <c r="A58" s="124" t="s">
        <v>90</v>
      </c>
      <c r="B58" s="63"/>
      <c r="C58" s="125"/>
      <c r="D58" s="125"/>
      <c r="E58" s="126" t="s">
        <v>98</v>
      </c>
      <c r="F58" s="126"/>
      <c r="G58" s="126"/>
      <c r="H58" s="126"/>
      <c r="I58" s="126"/>
      <c r="J58" s="125"/>
      <c r="K58" s="126" t="s">
        <v>99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'Č13 - Řehlovice výh.3B'!J32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93</v>
      </c>
      <c r="AR58" s="65"/>
      <c r="AS58" s="129">
        <v>0</v>
      </c>
      <c r="AT58" s="130">
        <f>ROUND(SUM(AV58:AW58),2)</f>
        <v>0</v>
      </c>
      <c r="AU58" s="131">
        <f>'Č13 - Řehlovice výh.3B'!P85</f>
        <v>0</v>
      </c>
      <c r="AV58" s="130">
        <f>'Č13 - Řehlovice výh.3B'!J35</f>
        <v>0</v>
      </c>
      <c r="AW58" s="130">
        <f>'Č13 - Řehlovice výh.3B'!J36</f>
        <v>0</v>
      </c>
      <c r="AX58" s="130">
        <f>'Č13 - Řehlovice výh.3B'!J37</f>
        <v>0</v>
      </c>
      <c r="AY58" s="130">
        <f>'Č13 - Řehlovice výh.3B'!J38</f>
        <v>0</v>
      </c>
      <c r="AZ58" s="130">
        <f>'Č13 - Řehlovice výh.3B'!F35</f>
        <v>0</v>
      </c>
      <c r="BA58" s="130">
        <f>'Č13 - Řehlovice výh.3B'!F36</f>
        <v>0</v>
      </c>
      <c r="BB58" s="130">
        <f>'Č13 - Řehlovice výh.3B'!F37</f>
        <v>0</v>
      </c>
      <c r="BC58" s="130">
        <f>'Č13 - Řehlovice výh.3B'!F38</f>
        <v>0</v>
      </c>
      <c r="BD58" s="132">
        <f>'Č13 - Řehlovice výh.3B'!F39</f>
        <v>0</v>
      </c>
      <c r="BE58" s="4"/>
      <c r="BT58" s="133" t="s">
        <v>89</v>
      </c>
      <c r="BV58" s="133" t="s">
        <v>82</v>
      </c>
      <c r="BW58" s="133" t="s">
        <v>100</v>
      </c>
      <c r="BX58" s="133" t="s">
        <v>88</v>
      </c>
      <c r="CL58" s="133" t="s">
        <v>19</v>
      </c>
    </row>
    <row r="59" s="4" customFormat="1" ht="16.5" customHeight="1">
      <c r="A59" s="124" t="s">
        <v>90</v>
      </c>
      <c r="B59" s="63"/>
      <c r="C59" s="125"/>
      <c r="D59" s="125"/>
      <c r="E59" s="126" t="s">
        <v>101</v>
      </c>
      <c r="F59" s="126"/>
      <c r="G59" s="126"/>
      <c r="H59" s="126"/>
      <c r="I59" s="126"/>
      <c r="J59" s="125"/>
      <c r="K59" s="126" t="s">
        <v>102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'Č14 - záhlaví 1.TK Řehlov...'!J32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93</v>
      </c>
      <c r="AR59" s="65"/>
      <c r="AS59" s="129">
        <v>0</v>
      </c>
      <c r="AT59" s="130">
        <f>ROUND(SUM(AV59:AW59),2)</f>
        <v>0</v>
      </c>
      <c r="AU59" s="131">
        <f>'Č14 - záhlaví 1.TK Řehlov...'!P85</f>
        <v>0</v>
      </c>
      <c r="AV59" s="130">
        <f>'Č14 - záhlaví 1.TK Řehlov...'!J35</f>
        <v>0</v>
      </c>
      <c r="AW59" s="130">
        <f>'Č14 - záhlaví 1.TK Řehlov...'!J36</f>
        <v>0</v>
      </c>
      <c r="AX59" s="130">
        <f>'Č14 - záhlaví 1.TK Řehlov...'!J37</f>
        <v>0</v>
      </c>
      <c r="AY59" s="130">
        <f>'Č14 - záhlaví 1.TK Řehlov...'!J38</f>
        <v>0</v>
      </c>
      <c r="AZ59" s="130">
        <f>'Č14 - záhlaví 1.TK Řehlov...'!F35</f>
        <v>0</v>
      </c>
      <c r="BA59" s="130">
        <f>'Č14 - záhlaví 1.TK Řehlov...'!F36</f>
        <v>0</v>
      </c>
      <c r="BB59" s="130">
        <f>'Č14 - záhlaví 1.TK Řehlov...'!F37</f>
        <v>0</v>
      </c>
      <c r="BC59" s="130">
        <f>'Č14 - záhlaví 1.TK Řehlov...'!F38</f>
        <v>0</v>
      </c>
      <c r="BD59" s="132">
        <f>'Č14 - záhlaví 1.TK Řehlov...'!F39</f>
        <v>0</v>
      </c>
      <c r="BE59" s="4"/>
      <c r="BT59" s="133" t="s">
        <v>89</v>
      </c>
      <c r="BV59" s="133" t="s">
        <v>82</v>
      </c>
      <c r="BW59" s="133" t="s">
        <v>103</v>
      </c>
      <c r="BX59" s="133" t="s">
        <v>88</v>
      </c>
      <c r="CL59" s="133" t="s">
        <v>19</v>
      </c>
    </row>
    <row r="60" s="4" customFormat="1" ht="16.5" customHeight="1">
      <c r="A60" s="124" t="s">
        <v>90</v>
      </c>
      <c r="B60" s="63"/>
      <c r="C60" s="125"/>
      <c r="D60" s="125"/>
      <c r="E60" s="126" t="s">
        <v>104</v>
      </c>
      <c r="F60" s="126"/>
      <c r="G60" s="126"/>
      <c r="H60" s="126"/>
      <c r="I60" s="126"/>
      <c r="J60" s="125"/>
      <c r="K60" s="126" t="s">
        <v>105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'Č15 - mimostaveništní dop...'!J32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93</v>
      </c>
      <c r="AR60" s="65"/>
      <c r="AS60" s="129">
        <v>0</v>
      </c>
      <c r="AT60" s="130">
        <f>ROUND(SUM(AV60:AW60),2)</f>
        <v>0</v>
      </c>
      <c r="AU60" s="131">
        <f>'Č15 - mimostaveništní dop...'!P85</f>
        <v>0</v>
      </c>
      <c r="AV60" s="130">
        <f>'Č15 - mimostaveništní dop...'!J35</f>
        <v>0</v>
      </c>
      <c r="AW60" s="130">
        <f>'Č15 - mimostaveništní dop...'!J36</f>
        <v>0</v>
      </c>
      <c r="AX60" s="130">
        <f>'Č15 - mimostaveništní dop...'!J37</f>
        <v>0</v>
      </c>
      <c r="AY60" s="130">
        <f>'Č15 - mimostaveništní dop...'!J38</f>
        <v>0</v>
      </c>
      <c r="AZ60" s="130">
        <f>'Č15 - mimostaveništní dop...'!F35</f>
        <v>0</v>
      </c>
      <c r="BA60" s="130">
        <f>'Č15 - mimostaveništní dop...'!F36</f>
        <v>0</v>
      </c>
      <c r="BB60" s="130">
        <f>'Č15 - mimostaveništní dop...'!F37</f>
        <v>0</v>
      </c>
      <c r="BC60" s="130">
        <f>'Č15 - mimostaveništní dop...'!F38</f>
        <v>0</v>
      </c>
      <c r="BD60" s="132">
        <f>'Č15 - mimostaveništní dop...'!F39</f>
        <v>0</v>
      </c>
      <c r="BE60" s="4"/>
      <c r="BT60" s="133" t="s">
        <v>89</v>
      </c>
      <c r="BV60" s="133" t="s">
        <v>82</v>
      </c>
      <c r="BW60" s="133" t="s">
        <v>106</v>
      </c>
      <c r="BX60" s="133" t="s">
        <v>88</v>
      </c>
      <c r="CL60" s="133" t="s">
        <v>19</v>
      </c>
    </row>
    <row r="61" s="7" customFormat="1" ht="16.5" customHeight="1">
      <c r="A61" s="7"/>
      <c r="B61" s="111"/>
      <c r="C61" s="112"/>
      <c r="D61" s="113" t="s">
        <v>107</v>
      </c>
      <c r="E61" s="113"/>
      <c r="F61" s="113"/>
      <c r="G61" s="113"/>
      <c r="H61" s="113"/>
      <c r="I61" s="114"/>
      <c r="J61" s="113" t="s">
        <v>108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ROUND(AG62,2)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86</v>
      </c>
      <c r="AR61" s="118"/>
      <c r="AS61" s="119">
        <f>ROUND(AS62,2)</f>
        <v>0</v>
      </c>
      <c r="AT61" s="120">
        <f>ROUND(SUM(AV61:AW61),2)</f>
        <v>0</v>
      </c>
      <c r="AU61" s="121">
        <f>ROUND(AU62,5)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ROUND(AZ62,2)</f>
        <v>0</v>
      </c>
      <c r="BA61" s="120">
        <f>ROUND(BA62,2)</f>
        <v>0</v>
      </c>
      <c r="BB61" s="120">
        <f>ROUND(BB62,2)</f>
        <v>0</v>
      </c>
      <c r="BC61" s="120">
        <f>ROUND(BC62,2)</f>
        <v>0</v>
      </c>
      <c r="BD61" s="122">
        <f>ROUND(BD62,2)</f>
        <v>0</v>
      </c>
      <c r="BE61" s="7"/>
      <c r="BS61" s="123" t="s">
        <v>79</v>
      </c>
      <c r="BT61" s="123" t="s">
        <v>87</v>
      </c>
      <c r="BU61" s="123" t="s">
        <v>81</v>
      </c>
      <c r="BV61" s="123" t="s">
        <v>82</v>
      </c>
      <c r="BW61" s="123" t="s">
        <v>109</v>
      </c>
      <c r="BX61" s="123" t="s">
        <v>5</v>
      </c>
      <c r="CL61" s="123" t="s">
        <v>19</v>
      </c>
      <c r="CM61" s="123" t="s">
        <v>89</v>
      </c>
    </row>
    <row r="62" s="4" customFormat="1" ht="16.5" customHeight="1">
      <c r="A62" s="124" t="s">
        <v>90</v>
      </c>
      <c r="B62" s="63"/>
      <c r="C62" s="125"/>
      <c r="D62" s="125"/>
      <c r="E62" s="126" t="s">
        <v>110</v>
      </c>
      <c r="F62" s="126"/>
      <c r="G62" s="126"/>
      <c r="H62" s="126"/>
      <c r="I62" s="126"/>
      <c r="J62" s="125"/>
      <c r="K62" s="126" t="s">
        <v>108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'Č21 - VRN'!J32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93</v>
      </c>
      <c r="AR62" s="65"/>
      <c r="AS62" s="134">
        <v>0</v>
      </c>
      <c r="AT62" s="135">
        <f>ROUND(SUM(AV62:AW62),2)</f>
        <v>0</v>
      </c>
      <c r="AU62" s="136">
        <f>'Č21 - VRN'!P86</f>
        <v>0</v>
      </c>
      <c r="AV62" s="135">
        <f>'Č21 - VRN'!J35</f>
        <v>0</v>
      </c>
      <c r="AW62" s="135">
        <f>'Č21 - VRN'!J36</f>
        <v>0</v>
      </c>
      <c r="AX62" s="135">
        <f>'Č21 - VRN'!J37</f>
        <v>0</v>
      </c>
      <c r="AY62" s="135">
        <f>'Č21 - VRN'!J38</f>
        <v>0</v>
      </c>
      <c r="AZ62" s="135">
        <f>'Č21 - VRN'!F35</f>
        <v>0</v>
      </c>
      <c r="BA62" s="135">
        <f>'Č21 - VRN'!F36</f>
        <v>0</v>
      </c>
      <c r="BB62" s="135">
        <f>'Č21 - VRN'!F37</f>
        <v>0</v>
      </c>
      <c r="BC62" s="135">
        <f>'Č21 - VRN'!F38</f>
        <v>0</v>
      </c>
      <c r="BD62" s="137">
        <f>'Č21 - VRN'!F39</f>
        <v>0</v>
      </c>
      <c r="BE62" s="4"/>
      <c r="BT62" s="133" t="s">
        <v>89</v>
      </c>
      <c r="BV62" s="133" t="s">
        <v>82</v>
      </c>
      <c r="BW62" s="133" t="s">
        <v>111</v>
      </c>
      <c r="BX62" s="133" t="s">
        <v>109</v>
      </c>
      <c r="CL62" s="133" t="s">
        <v>39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ccpJCljIdHeL9Nkl5wgZPCIIrZu0PI4mveC8WaESNPzk2mec9DSt8+wroa+M8rnIrc9m9VYxO5nA66TIxH3h7A==" hashValue="P0+OA7+kykShH/DgiDS6uJp1LQ7I5dwQCwMUgMfgk9MeewLUCKI7qh5YSKKoukSBt1pKiLCa8CzVxZUKBoTg5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1 - Řehlovice výh.1'!C2" display="/"/>
    <hyperlink ref="A57" location="'Č12 - Řehlovice výh.3A'!C2" display="/"/>
    <hyperlink ref="A58" location="'Č13 - Řehlovice výh.3B'!C2" display="/"/>
    <hyperlink ref="A59" location="'Č14 - záhlaví 1.TK Řehlov...'!C2" display="/"/>
    <hyperlink ref="A60" location="'Č15 - mimostaveništní dop...'!C2" display="/"/>
    <hyperlink ref="A62" location="'Č2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114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116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19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ROUND(J85,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ROUND((SUM(BE85:BE274)),  2)</f>
        <v>0</v>
      </c>
      <c r="G35" s="37"/>
      <c r="H35" s="37"/>
      <c r="I35" s="164">
        <v>0.20999999999999999</v>
      </c>
      <c r="J35" s="163">
        <f>ROUND(((SUM(BE85:BE274))*I35),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ROUND((SUM(BF85:BF274)),  2)</f>
        <v>0</v>
      </c>
      <c r="G36" s="37"/>
      <c r="H36" s="37"/>
      <c r="I36" s="164">
        <v>0.14999999999999999</v>
      </c>
      <c r="J36" s="163">
        <f>ROUND(((SUM(BF85:BF274))*I36),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ROUND((SUM(BG85:BG274)),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ROUND((SUM(BH85:BH274)),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ROUND((SUM(BI85:BI274)),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114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Č11 - Řehlovice výh.1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J85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6"/>
      <c r="J64" s="39"/>
      <c r="K64" s="39"/>
      <c r="L64" s="14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1" t="s">
        <v>121</v>
      </c>
      <c r="D70" s="39"/>
      <c r="E70" s="39"/>
      <c r="F70" s="39"/>
      <c r="G70" s="39"/>
      <c r="H70" s="39"/>
      <c r="I70" s="146"/>
      <c r="J70" s="39"/>
      <c r="K70" s="39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0" t="s">
        <v>16</v>
      </c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kolejí a výhybek v ŽST Řehlovice</v>
      </c>
      <c r="F73" s="30"/>
      <c r="G73" s="30"/>
      <c r="H73" s="30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19"/>
      <c r="C74" s="30" t="s">
        <v>113</v>
      </c>
      <c r="D74" s="20"/>
      <c r="E74" s="20"/>
      <c r="F74" s="20"/>
      <c r="G74" s="20"/>
      <c r="H74" s="20"/>
      <c r="I74" s="138"/>
      <c r="J74" s="20"/>
      <c r="K74" s="20"/>
      <c r="L74" s="18"/>
    </row>
    <row r="75" s="2" customFormat="1" ht="16.5" customHeight="1">
      <c r="A75" s="37"/>
      <c r="B75" s="38"/>
      <c r="C75" s="39"/>
      <c r="D75" s="39"/>
      <c r="E75" s="179" t="s">
        <v>114</v>
      </c>
      <c r="F75" s="39"/>
      <c r="G75" s="39"/>
      <c r="H75" s="39"/>
      <c r="I75" s="146"/>
      <c r="J75" s="39"/>
      <c r="K75" s="39"/>
      <c r="L75" s="14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0" t="s">
        <v>115</v>
      </c>
      <c r="D76" s="39"/>
      <c r="E76" s="39"/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E11</f>
        <v>Č11 - Řehlovice výh.1</v>
      </c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0" t="s">
        <v>22</v>
      </c>
      <c r="D79" s="39"/>
      <c r="E79" s="39"/>
      <c r="F79" s="25" t="str">
        <f>F14</f>
        <v>ŽST Řehlovice</v>
      </c>
      <c r="G79" s="39"/>
      <c r="H79" s="39"/>
      <c r="I79" s="149" t="s">
        <v>24</v>
      </c>
      <c r="J79" s="72" t="str">
        <f>IF(J14="","",J14)</f>
        <v>17. 1. 2020</v>
      </c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6"/>
      <c r="J80" s="39"/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0" t="s">
        <v>30</v>
      </c>
      <c r="D81" s="39"/>
      <c r="E81" s="39"/>
      <c r="F81" s="25" t="str">
        <f>E17</f>
        <v>Správa železnic, OŘ UNL, ST Most</v>
      </c>
      <c r="G81" s="39"/>
      <c r="H81" s="39"/>
      <c r="I81" s="149" t="s">
        <v>38</v>
      </c>
      <c r="J81" s="35" t="str">
        <f>E23</f>
        <v xml:space="preserve"> </v>
      </c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0" t="s">
        <v>36</v>
      </c>
      <c r="D82" s="39"/>
      <c r="E82" s="39"/>
      <c r="F82" s="25" t="str">
        <f>IF(E20="","",E20)</f>
        <v>Vyplň údaj</v>
      </c>
      <c r="G82" s="39"/>
      <c r="H82" s="39"/>
      <c r="I82" s="149" t="s">
        <v>42</v>
      </c>
      <c r="J82" s="35" t="str">
        <f>E26</f>
        <v>Ing. Horák Jiří, horak@szdc.cz, +420 602155923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6"/>
      <c r="J83" s="39"/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5"/>
      <c r="B84" s="186"/>
      <c r="C84" s="187" t="s">
        <v>122</v>
      </c>
      <c r="D84" s="188" t="s">
        <v>65</v>
      </c>
      <c r="E84" s="188" t="s">
        <v>61</v>
      </c>
      <c r="F84" s="188" t="s">
        <v>62</v>
      </c>
      <c r="G84" s="188" t="s">
        <v>123</v>
      </c>
      <c r="H84" s="188" t="s">
        <v>124</v>
      </c>
      <c r="I84" s="189" t="s">
        <v>125</v>
      </c>
      <c r="J84" s="188" t="s">
        <v>119</v>
      </c>
      <c r="K84" s="190" t="s">
        <v>126</v>
      </c>
      <c r="L84" s="191"/>
      <c r="M84" s="92" t="s">
        <v>39</v>
      </c>
      <c r="N84" s="93" t="s">
        <v>50</v>
      </c>
      <c r="O84" s="93" t="s">
        <v>127</v>
      </c>
      <c r="P84" s="93" t="s">
        <v>128</v>
      </c>
      <c r="Q84" s="93" t="s">
        <v>129</v>
      </c>
      <c r="R84" s="93" t="s">
        <v>130</v>
      </c>
      <c r="S84" s="93" t="s">
        <v>131</v>
      </c>
      <c r="T84" s="94" t="s">
        <v>132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7"/>
      <c r="B85" s="38"/>
      <c r="C85" s="99" t="s">
        <v>133</v>
      </c>
      <c r="D85" s="39"/>
      <c r="E85" s="39"/>
      <c r="F85" s="39"/>
      <c r="G85" s="39"/>
      <c r="H85" s="39"/>
      <c r="I85" s="146"/>
      <c r="J85" s="192">
        <f>BK85</f>
        <v>0</v>
      </c>
      <c r="K85" s="39"/>
      <c r="L85" s="43"/>
      <c r="M85" s="95"/>
      <c r="N85" s="193"/>
      <c r="O85" s="96"/>
      <c r="P85" s="194">
        <f>SUM(P86:P274)</f>
        <v>0</v>
      </c>
      <c r="Q85" s="96"/>
      <c r="R85" s="194">
        <f>SUM(R86:R274)</f>
        <v>0</v>
      </c>
      <c r="S85" s="96"/>
      <c r="T85" s="195">
        <f>SUM(T86:T274)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5" t="s">
        <v>79</v>
      </c>
      <c r="AU85" s="15" t="s">
        <v>120</v>
      </c>
      <c r="BK85" s="196">
        <f>SUM(BK86:BK274)</f>
        <v>0</v>
      </c>
    </row>
    <row r="86" s="2" customFormat="1" ht="21.75" customHeight="1">
      <c r="A86" s="37"/>
      <c r="B86" s="38"/>
      <c r="C86" s="197" t="s">
        <v>87</v>
      </c>
      <c r="D86" s="197" t="s">
        <v>134</v>
      </c>
      <c r="E86" s="198" t="s">
        <v>135</v>
      </c>
      <c r="F86" s="199" t="s">
        <v>136</v>
      </c>
      <c r="G86" s="200" t="s">
        <v>137</v>
      </c>
      <c r="H86" s="201">
        <v>70</v>
      </c>
      <c r="I86" s="202"/>
      <c r="J86" s="203">
        <f>ROUND(I86*H86,2)</f>
        <v>0</v>
      </c>
      <c r="K86" s="199" t="s">
        <v>39</v>
      </c>
      <c r="L86" s="43"/>
      <c r="M86" s="204" t="s">
        <v>39</v>
      </c>
      <c r="N86" s="205" t="s">
        <v>53</v>
      </c>
      <c r="O86" s="84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8" t="s">
        <v>138</v>
      </c>
      <c r="AT86" s="208" t="s">
        <v>134</v>
      </c>
      <c r="AU86" s="208" t="s">
        <v>80</v>
      </c>
      <c r="AY86" s="15" t="s">
        <v>139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5" t="s">
        <v>138</v>
      </c>
      <c r="BK86" s="209">
        <f>ROUND(I86*H86,2)</f>
        <v>0</v>
      </c>
      <c r="BL86" s="15" t="s">
        <v>138</v>
      </c>
      <c r="BM86" s="208" t="s">
        <v>140</v>
      </c>
    </row>
    <row r="87" s="2" customFormat="1">
      <c r="A87" s="37"/>
      <c r="B87" s="38"/>
      <c r="C87" s="39"/>
      <c r="D87" s="210" t="s">
        <v>141</v>
      </c>
      <c r="E87" s="39"/>
      <c r="F87" s="211" t="s">
        <v>142</v>
      </c>
      <c r="G87" s="39"/>
      <c r="H87" s="39"/>
      <c r="I87" s="146"/>
      <c r="J87" s="39"/>
      <c r="K87" s="39"/>
      <c r="L87" s="43"/>
      <c r="M87" s="212"/>
      <c r="N87" s="213"/>
      <c r="O87" s="84"/>
      <c r="P87" s="84"/>
      <c r="Q87" s="84"/>
      <c r="R87" s="84"/>
      <c r="S87" s="84"/>
      <c r="T87" s="85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5" t="s">
        <v>141</v>
      </c>
      <c r="AU87" s="15" t="s">
        <v>80</v>
      </c>
    </row>
    <row r="88" s="2" customFormat="1">
      <c r="A88" s="37"/>
      <c r="B88" s="38"/>
      <c r="C88" s="39"/>
      <c r="D88" s="210" t="s">
        <v>143</v>
      </c>
      <c r="E88" s="39"/>
      <c r="F88" s="214" t="s">
        <v>144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143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145</v>
      </c>
      <c r="F89" s="199" t="s">
        <v>146</v>
      </c>
      <c r="G89" s="200" t="s">
        <v>147</v>
      </c>
      <c r="H89" s="201">
        <v>53.607999999999997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138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138</v>
      </c>
      <c r="BM89" s="208" t="s">
        <v>148</v>
      </c>
    </row>
    <row r="90" s="2" customFormat="1">
      <c r="A90" s="37"/>
      <c r="B90" s="38"/>
      <c r="C90" s="39"/>
      <c r="D90" s="210" t="s">
        <v>141</v>
      </c>
      <c r="E90" s="39"/>
      <c r="F90" s="211" t="s">
        <v>149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>
      <c r="A91" s="37"/>
      <c r="B91" s="38"/>
      <c r="C91" s="39"/>
      <c r="D91" s="210" t="s">
        <v>143</v>
      </c>
      <c r="E91" s="39"/>
      <c r="F91" s="214" t="s">
        <v>150</v>
      </c>
      <c r="G91" s="39"/>
      <c r="H91" s="39"/>
      <c r="I91" s="146"/>
      <c r="J91" s="39"/>
      <c r="K91" s="39"/>
      <c r="L91" s="43"/>
      <c r="M91" s="212"/>
      <c r="N91" s="213"/>
      <c r="O91" s="84"/>
      <c r="P91" s="84"/>
      <c r="Q91" s="84"/>
      <c r="R91" s="84"/>
      <c r="S91" s="84"/>
      <c r="T91" s="85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5" t="s">
        <v>143</v>
      </c>
      <c r="AU91" s="15" t="s">
        <v>80</v>
      </c>
    </row>
    <row r="92" s="2" customFormat="1" ht="16.5" customHeight="1">
      <c r="A92" s="37"/>
      <c r="B92" s="38"/>
      <c r="C92" s="197" t="s">
        <v>151</v>
      </c>
      <c r="D92" s="197" t="s">
        <v>134</v>
      </c>
      <c r="E92" s="198" t="s">
        <v>152</v>
      </c>
      <c r="F92" s="199" t="s">
        <v>153</v>
      </c>
      <c r="G92" s="200" t="s">
        <v>154</v>
      </c>
      <c r="H92" s="201">
        <v>62</v>
      </c>
      <c r="I92" s="202"/>
      <c r="J92" s="203">
        <f>ROUND(I92*H92,2)</f>
        <v>0</v>
      </c>
      <c r="K92" s="199" t="s">
        <v>39</v>
      </c>
      <c r="L92" s="43"/>
      <c r="M92" s="204" t="s">
        <v>39</v>
      </c>
      <c r="N92" s="205" t="s">
        <v>53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8" t="s">
        <v>138</v>
      </c>
      <c r="AT92" s="208" t="s">
        <v>134</v>
      </c>
      <c r="AU92" s="208" t="s">
        <v>80</v>
      </c>
      <c r="AY92" s="15" t="s">
        <v>139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5" t="s">
        <v>138</v>
      </c>
      <c r="BK92" s="209">
        <f>ROUND(I92*H92,2)</f>
        <v>0</v>
      </c>
      <c r="BL92" s="15" t="s">
        <v>138</v>
      </c>
      <c r="BM92" s="208" t="s">
        <v>155</v>
      </c>
    </row>
    <row r="93" s="2" customFormat="1">
      <c r="A93" s="37"/>
      <c r="B93" s="38"/>
      <c r="C93" s="39"/>
      <c r="D93" s="210" t="s">
        <v>141</v>
      </c>
      <c r="E93" s="39"/>
      <c r="F93" s="211" t="s">
        <v>156</v>
      </c>
      <c r="G93" s="39"/>
      <c r="H93" s="39"/>
      <c r="I93" s="146"/>
      <c r="J93" s="39"/>
      <c r="K93" s="39"/>
      <c r="L93" s="43"/>
      <c r="M93" s="212"/>
      <c r="N93" s="213"/>
      <c r="O93" s="84"/>
      <c r="P93" s="84"/>
      <c r="Q93" s="84"/>
      <c r="R93" s="84"/>
      <c r="S93" s="84"/>
      <c r="T93" s="85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5" t="s">
        <v>141</v>
      </c>
      <c r="AU93" s="15" t="s">
        <v>80</v>
      </c>
    </row>
    <row r="94" s="2" customFormat="1" ht="16.5" customHeight="1">
      <c r="A94" s="37"/>
      <c r="B94" s="38"/>
      <c r="C94" s="197" t="s">
        <v>138</v>
      </c>
      <c r="D94" s="197" t="s">
        <v>134</v>
      </c>
      <c r="E94" s="198" t="s">
        <v>157</v>
      </c>
      <c r="F94" s="199" t="s">
        <v>158</v>
      </c>
      <c r="G94" s="200" t="s">
        <v>147</v>
      </c>
      <c r="H94" s="201">
        <v>53.607999999999997</v>
      </c>
      <c r="I94" s="202"/>
      <c r="J94" s="203">
        <f>ROUND(I94*H94,2)</f>
        <v>0</v>
      </c>
      <c r="K94" s="199" t="s">
        <v>39</v>
      </c>
      <c r="L94" s="43"/>
      <c r="M94" s="204" t="s">
        <v>39</v>
      </c>
      <c r="N94" s="205" t="s">
        <v>53</v>
      </c>
      <c r="O94" s="84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8" t="s">
        <v>138</v>
      </c>
      <c r="AT94" s="208" t="s">
        <v>134</v>
      </c>
      <c r="AU94" s="208" t="s">
        <v>80</v>
      </c>
      <c r="AY94" s="15" t="s">
        <v>139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5" t="s">
        <v>138</v>
      </c>
      <c r="BK94" s="209">
        <f>ROUND(I94*H94,2)</f>
        <v>0</v>
      </c>
      <c r="BL94" s="15" t="s">
        <v>138</v>
      </c>
      <c r="BM94" s="208" t="s">
        <v>159</v>
      </c>
    </row>
    <row r="95" s="2" customFormat="1">
      <c r="A95" s="37"/>
      <c r="B95" s="38"/>
      <c r="C95" s="39"/>
      <c r="D95" s="210" t="s">
        <v>141</v>
      </c>
      <c r="E95" s="39"/>
      <c r="F95" s="211" t="s">
        <v>160</v>
      </c>
      <c r="G95" s="39"/>
      <c r="H95" s="39"/>
      <c r="I95" s="146"/>
      <c r="J95" s="39"/>
      <c r="K95" s="39"/>
      <c r="L95" s="43"/>
      <c r="M95" s="212"/>
      <c r="N95" s="213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5" t="s">
        <v>141</v>
      </c>
      <c r="AU95" s="15" t="s">
        <v>80</v>
      </c>
    </row>
    <row r="96" s="2" customFormat="1" ht="21.75" customHeight="1">
      <c r="A96" s="37"/>
      <c r="B96" s="38"/>
      <c r="C96" s="197" t="s">
        <v>161</v>
      </c>
      <c r="D96" s="197" t="s">
        <v>134</v>
      </c>
      <c r="E96" s="198" t="s">
        <v>162</v>
      </c>
      <c r="F96" s="199" t="s">
        <v>163</v>
      </c>
      <c r="G96" s="200" t="s">
        <v>164</v>
      </c>
      <c r="H96" s="201">
        <v>40</v>
      </c>
      <c r="I96" s="202"/>
      <c r="J96" s="203">
        <f>ROUND(I96*H96,2)</f>
        <v>0</v>
      </c>
      <c r="K96" s="199" t="s">
        <v>39</v>
      </c>
      <c r="L96" s="43"/>
      <c r="M96" s="204" t="s">
        <v>39</v>
      </c>
      <c r="N96" s="205" t="s">
        <v>53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8" t="s">
        <v>138</v>
      </c>
      <c r="AT96" s="208" t="s">
        <v>134</v>
      </c>
      <c r="AU96" s="208" t="s">
        <v>80</v>
      </c>
      <c r="AY96" s="15" t="s">
        <v>139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5" t="s">
        <v>138</v>
      </c>
      <c r="BK96" s="209">
        <f>ROUND(I96*H96,2)</f>
        <v>0</v>
      </c>
      <c r="BL96" s="15" t="s">
        <v>138</v>
      </c>
      <c r="BM96" s="208" t="s">
        <v>165</v>
      </c>
    </row>
    <row r="97" s="2" customFormat="1">
      <c r="A97" s="37"/>
      <c r="B97" s="38"/>
      <c r="C97" s="39"/>
      <c r="D97" s="210" t="s">
        <v>141</v>
      </c>
      <c r="E97" s="39"/>
      <c r="F97" s="211" t="s">
        <v>166</v>
      </c>
      <c r="G97" s="39"/>
      <c r="H97" s="39"/>
      <c r="I97" s="146"/>
      <c r="J97" s="39"/>
      <c r="K97" s="39"/>
      <c r="L97" s="43"/>
      <c r="M97" s="212"/>
      <c r="N97" s="213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5" t="s">
        <v>141</v>
      </c>
      <c r="AU97" s="15" t="s">
        <v>80</v>
      </c>
    </row>
    <row r="98" s="2" customFormat="1">
      <c r="A98" s="37"/>
      <c r="B98" s="38"/>
      <c r="C98" s="39"/>
      <c r="D98" s="210" t="s">
        <v>143</v>
      </c>
      <c r="E98" s="39"/>
      <c r="F98" s="214" t="s">
        <v>167</v>
      </c>
      <c r="G98" s="39"/>
      <c r="H98" s="39"/>
      <c r="I98" s="146"/>
      <c r="J98" s="39"/>
      <c r="K98" s="39"/>
      <c r="L98" s="43"/>
      <c r="M98" s="212"/>
      <c r="N98" s="213"/>
      <c r="O98" s="84"/>
      <c r="P98" s="84"/>
      <c r="Q98" s="84"/>
      <c r="R98" s="84"/>
      <c r="S98" s="84"/>
      <c r="T98" s="85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5" t="s">
        <v>143</v>
      </c>
      <c r="AU98" s="15" t="s">
        <v>80</v>
      </c>
    </row>
    <row r="99" s="2" customFormat="1" ht="21.75" customHeight="1">
      <c r="A99" s="37"/>
      <c r="B99" s="38"/>
      <c r="C99" s="197" t="s">
        <v>168</v>
      </c>
      <c r="D99" s="197" t="s">
        <v>134</v>
      </c>
      <c r="E99" s="198" t="s">
        <v>169</v>
      </c>
      <c r="F99" s="199" t="s">
        <v>170</v>
      </c>
      <c r="G99" s="200" t="s">
        <v>164</v>
      </c>
      <c r="H99" s="201">
        <v>19</v>
      </c>
      <c r="I99" s="202"/>
      <c r="J99" s="203">
        <f>ROUND(I99*H99,2)</f>
        <v>0</v>
      </c>
      <c r="K99" s="199" t="s">
        <v>39</v>
      </c>
      <c r="L99" s="43"/>
      <c r="M99" s="204" t="s">
        <v>39</v>
      </c>
      <c r="N99" s="205" t="s">
        <v>53</v>
      </c>
      <c r="O99" s="84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8" t="s">
        <v>138</v>
      </c>
      <c r="AT99" s="208" t="s">
        <v>134</v>
      </c>
      <c r="AU99" s="208" t="s">
        <v>80</v>
      </c>
      <c r="AY99" s="15" t="s">
        <v>139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5" t="s">
        <v>138</v>
      </c>
      <c r="BK99" s="209">
        <f>ROUND(I99*H99,2)</f>
        <v>0</v>
      </c>
      <c r="BL99" s="15" t="s">
        <v>138</v>
      </c>
      <c r="BM99" s="208" t="s">
        <v>171</v>
      </c>
    </row>
    <row r="100" s="2" customFormat="1">
      <c r="A100" s="37"/>
      <c r="B100" s="38"/>
      <c r="C100" s="39"/>
      <c r="D100" s="210" t="s">
        <v>141</v>
      </c>
      <c r="E100" s="39"/>
      <c r="F100" s="211" t="s">
        <v>172</v>
      </c>
      <c r="G100" s="39"/>
      <c r="H100" s="39"/>
      <c r="I100" s="146"/>
      <c r="J100" s="39"/>
      <c r="K100" s="39"/>
      <c r="L100" s="43"/>
      <c r="M100" s="212"/>
      <c r="N100" s="213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5" t="s">
        <v>141</v>
      </c>
      <c r="AU100" s="15" t="s">
        <v>80</v>
      </c>
    </row>
    <row r="101" s="2" customFormat="1">
      <c r="A101" s="37"/>
      <c r="B101" s="38"/>
      <c r="C101" s="39"/>
      <c r="D101" s="210" t="s">
        <v>143</v>
      </c>
      <c r="E101" s="39"/>
      <c r="F101" s="214" t="s">
        <v>173</v>
      </c>
      <c r="G101" s="39"/>
      <c r="H101" s="39"/>
      <c r="I101" s="146"/>
      <c r="J101" s="39"/>
      <c r="K101" s="39"/>
      <c r="L101" s="43"/>
      <c r="M101" s="212"/>
      <c r="N101" s="213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5" t="s">
        <v>143</v>
      </c>
      <c r="AU101" s="15" t="s">
        <v>80</v>
      </c>
    </row>
    <row r="102" s="2" customFormat="1" ht="21.75" customHeight="1">
      <c r="A102" s="37"/>
      <c r="B102" s="38"/>
      <c r="C102" s="197" t="s">
        <v>174</v>
      </c>
      <c r="D102" s="197" t="s">
        <v>134</v>
      </c>
      <c r="E102" s="198" t="s">
        <v>175</v>
      </c>
      <c r="F102" s="199" t="s">
        <v>176</v>
      </c>
      <c r="G102" s="200" t="s">
        <v>164</v>
      </c>
      <c r="H102" s="201">
        <v>8</v>
      </c>
      <c r="I102" s="202"/>
      <c r="J102" s="203">
        <f>ROUND(I102*H102,2)</f>
        <v>0</v>
      </c>
      <c r="K102" s="199" t="s">
        <v>39</v>
      </c>
      <c r="L102" s="43"/>
      <c r="M102" s="204" t="s">
        <v>39</v>
      </c>
      <c r="N102" s="205" t="s">
        <v>53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8" t="s">
        <v>138</v>
      </c>
      <c r="AT102" s="208" t="s">
        <v>134</v>
      </c>
      <c r="AU102" s="208" t="s">
        <v>80</v>
      </c>
      <c r="AY102" s="15" t="s">
        <v>139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5" t="s">
        <v>138</v>
      </c>
      <c r="BK102" s="209">
        <f>ROUND(I102*H102,2)</f>
        <v>0</v>
      </c>
      <c r="BL102" s="15" t="s">
        <v>138</v>
      </c>
      <c r="BM102" s="208" t="s">
        <v>177</v>
      </c>
    </row>
    <row r="103" s="2" customFormat="1">
      <c r="A103" s="37"/>
      <c r="B103" s="38"/>
      <c r="C103" s="39"/>
      <c r="D103" s="210" t="s">
        <v>141</v>
      </c>
      <c r="E103" s="39"/>
      <c r="F103" s="211" t="s">
        <v>178</v>
      </c>
      <c r="G103" s="39"/>
      <c r="H103" s="39"/>
      <c r="I103" s="146"/>
      <c r="J103" s="39"/>
      <c r="K103" s="39"/>
      <c r="L103" s="43"/>
      <c r="M103" s="212"/>
      <c r="N103" s="213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5" t="s">
        <v>141</v>
      </c>
      <c r="AU103" s="15" t="s">
        <v>80</v>
      </c>
    </row>
    <row r="104" s="2" customFormat="1">
      <c r="A104" s="37"/>
      <c r="B104" s="38"/>
      <c r="C104" s="39"/>
      <c r="D104" s="210" t="s">
        <v>143</v>
      </c>
      <c r="E104" s="39"/>
      <c r="F104" s="214" t="s">
        <v>179</v>
      </c>
      <c r="G104" s="39"/>
      <c r="H104" s="39"/>
      <c r="I104" s="146"/>
      <c r="J104" s="39"/>
      <c r="K104" s="39"/>
      <c r="L104" s="43"/>
      <c r="M104" s="212"/>
      <c r="N104" s="213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5" t="s">
        <v>143</v>
      </c>
      <c r="AU104" s="15" t="s">
        <v>80</v>
      </c>
    </row>
    <row r="105" s="2" customFormat="1" ht="33" customHeight="1">
      <c r="A105" s="37"/>
      <c r="B105" s="38"/>
      <c r="C105" s="197" t="s">
        <v>180</v>
      </c>
      <c r="D105" s="197" t="s">
        <v>134</v>
      </c>
      <c r="E105" s="198" t="s">
        <v>181</v>
      </c>
      <c r="F105" s="199" t="s">
        <v>182</v>
      </c>
      <c r="G105" s="200" t="s">
        <v>164</v>
      </c>
      <c r="H105" s="201">
        <v>102</v>
      </c>
      <c r="I105" s="202"/>
      <c r="J105" s="203">
        <f>ROUND(I105*H105,2)</f>
        <v>0</v>
      </c>
      <c r="K105" s="199" t="s">
        <v>39</v>
      </c>
      <c r="L105" s="43"/>
      <c r="M105" s="204" t="s">
        <v>39</v>
      </c>
      <c r="N105" s="205" t="s">
        <v>53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8" t="s">
        <v>138</v>
      </c>
      <c r="AT105" s="208" t="s">
        <v>134</v>
      </c>
      <c r="AU105" s="208" t="s">
        <v>80</v>
      </c>
      <c r="AY105" s="15" t="s">
        <v>139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5" t="s">
        <v>138</v>
      </c>
      <c r="BK105" s="209">
        <f>ROUND(I105*H105,2)</f>
        <v>0</v>
      </c>
      <c r="BL105" s="15" t="s">
        <v>138</v>
      </c>
      <c r="BM105" s="208" t="s">
        <v>183</v>
      </c>
    </row>
    <row r="106" s="2" customFormat="1">
      <c r="A106" s="37"/>
      <c r="B106" s="38"/>
      <c r="C106" s="39"/>
      <c r="D106" s="210" t="s">
        <v>141</v>
      </c>
      <c r="E106" s="39"/>
      <c r="F106" s="211" t="s">
        <v>184</v>
      </c>
      <c r="G106" s="39"/>
      <c r="H106" s="39"/>
      <c r="I106" s="146"/>
      <c r="J106" s="39"/>
      <c r="K106" s="39"/>
      <c r="L106" s="43"/>
      <c r="M106" s="212"/>
      <c r="N106" s="213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5" t="s">
        <v>141</v>
      </c>
      <c r="AU106" s="15" t="s">
        <v>80</v>
      </c>
    </row>
    <row r="107" s="2" customFormat="1">
      <c r="A107" s="37"/>
      <c r="B107" s="38"/>
      <c r="C107" s="39"/>
      <c r="D107" s="210" t="s">
        <v>143</v>
      </c>
      <c r="E107" s="39"/>
      <c r="F107" s="214" t="s">
        <v>185</v>
      </c>
      <c r="G107" s="39"/>
      <c r="H107" s="39"/>
      <c r="I107" s="146"/>
      <c r="J107" s="39"/>
      <c r="K107" s="39"/>
      <c r="L107" s="43"/>
      <c r="M107" s="212"/>
      <c r="N107" s="213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5" t="s">
        <v>143</v>
      </c>
      <c r="AU107" s="15" t="s">
        <v>80</v>
      </c>
    </row>
    <row r="108" s="2" customFormat="1" ht="16.5" customHeight="1">
      <c r="A108" s="37"/>
      <c r="B108" s="38"/>
      <c r="C108" s="197" t="s">
        <v>186</v>
      </c>
      <c r="D108" s="197" t="s">
        <v>134</v>
      </c>
      <c r="E108" s="198" t="s">
        <v>187</v>
      </c>
      <c r="F108" s="199" t="s">
        <v>188</v>
      </c>
      <c r="G108" s="200" t="s">
        <v>147</v>
      </c>
      <c r="H108" s="201">
        <v>10.5</v>
      </c>
      <c r="I108" s="202"/>
      <c r="J108" s="203">
        <f>ROUND(I108*H108,2)</f>
        <v>0</v>
      </c>
      <c r="K108" s="199" t="s">
        <v>39</v>
      </c>
      <c r="L108" s="43"/>
      <c r="M108" s="204" t="s">
        <v>39</v>
      </c>
      <c r="N108" s="205" t="s">
        <v>53</v>
      </c>
      <c r="O108" s="84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8" t="s">
        <v>138</v>
      </c>
      <c r="AT108" s="208" t="s">
        <v>134</v>
      </c>
      <c r="AU108" s="208" t="s">
        <v>80</v>
      </c>
      <c r="AY108" s="15" t="s">
        <v>139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5" t="s">
        <v>138</v>
      </c>
      <c r="BK108" s="209">
        <f>ROUND(I108*H108,2)</f>
        <v>0</v>
      </c>
      <c r="BL108" s="15" t="s">
        <v>138</v>
      </c>
      <c r="BM108" s="208" t="s">
        <v>189</v>
      </c>
    </row>
    <row r="109" s="2" customFormat="1">
      <c r="A109" s="37"/>
      <c r="B109" s="38"/>
      <c r="C109" s="39"/>
      <c r="D109" s="210" t="s">
        <v>141</v>
      </c>
      <c r="E109" s="39"/>
      <c r="F109" s="211" t="s">
        <v>190</v>
      </c>
      <c r="G109" s="39"/>
      <c r="H109" s="39"/>
      <c r="I109" s="146"/>
      <c r="J109" s="39"/>
      <c r="K109" s="39"/>
      <c r="L109" s="43"/>
      <c r="M109" s="212"/>
      <c r="N109" s="213"/>
      <c r="O109" s="84"/>
      <c r="P109" s="84"/>
      <c r="Q109" s="84"/>
      <c r="R109" s="84"/>
      <c r="S109" s="84"/>
      <c r="T109" s="85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5" t="s">
        <v>141</v>
      </c>
      <c r="AU109" s="15" t="s">
        <v>80</v>
      </c>
    </row>
    <row r="110" s="2" customFormat="1">
      <c r="A110" s="37"/>
      <c r="B110" s="38"/>
      <c r="C110" s="39"/>
      <c r="D110" s="210" t="s">
        <v>143</v>
      </c>
      <c r="E110" s="39"/>
      <c r="F110" s="214" t="s">
        <v>191</v>
      </c>
      <c r="G110" s="39"/>
      <c r="H110" s="39"/>
      <c r="I110" s="146"/>
      <c r="J110" s="39"/>
      <c r="K110" s="39"/>
      <c r="L110" s="43"/>
      <c r="M110" s="212"/>
      <c r="N110" s="213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5" t="s">
        <v>143</v>
      </c>
      <c r="AU110" s="15" t="s">
        <v>80</v>
      </c>
    </row>
    <row r="111" s="2" customFormat="1" ht="21.75" customHeight="1">
      <c r="A111" s="37"/>
      <c r="B111" s="38"/>
      <c r="C111" s="197" t="s">
        <v>192</v>
      </c>
      <c r="D111" s="197" t="s">
        <v>134</v>
      </c>
      <c r="E111" s="198" t="s">
        <v>193</v>
      </c>
      <c r="F111" s="199" t="s">
        <v>194</v>
      </c>
      <c r="G111" s="200" t="s">
        <v>147</v>
      </c>
      <c r="H111" s="201">
        <v>16</v>
      </c>
      <c r="I111" s="202"/>
      <c r="J111" s="203">
        <f>ROUND(I111*H111,2)</f>
        <v>0</v>
      </c>
      <c r="K111" s="199" t="s">
        <v>39</v>
      </c>
      <c r="L111" s="43"/>
      <c r="M111" s="204" t="s">
        <v>39</v>
      </c>
      <c r="N111" s="205" t="s">
        <v>53</v>
      </c>
      <c r="O111" s="8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8" t="s">
        <v>138</v>
      </c>
      <c r="AT111" s="208" t="s">
        <v>134</v>
      </c>
      <c r="AU111" s="208" t="s">
        <v>80</v>
      </c>
      <c r="AY111" s="15" t="s">
        <v>139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5" t="s">
        <v>138</v>
      </c>
      <c r="BK111" s="209">
        <f>ROUND(I111*H111,2)</f>
        <v>0</v>
      </c>
      <c r="BL111" s="15" t="s">
        <v>138</v>
      </c>
      <c r="BM111" s="208" t="s">
        <v>195</v>
      </c>
    </row>
    <row r="112" s="2" customFormat="1">
      <c r="A112" s="37"/>
      <c r="B112" s="38"/>
      <c r="C112" s="39"/>
      <c r="D112" s="210" t="s">
        <v>141</v>
      </c>
      <c r="E112" s="39"/>
      <c r="F112" s="211" t="s">
        <v>196</v>
      </c>
      <c r="G112" s="39"/>
      <c r="H112" s="39"/>
      <c r="I112" s="146"/>
      <c r="J112" s="39"/>
      <c r="K112" s="39"/>
      <c r="L112" s="43"/>
      <c r="M112" s="212"/>
      <c r="N112" s="213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5" t="s">
        <v>141</v>
      </c>
      <c r="AU112" s="15" t="s">
        <v>80</v>
      </c>
    </row>
    <row r="113" s="2" customFormat="1">
      <c r="A113" s="37"/>
      <c r="B113" s="38"/>
      <c r="C113" s="39"/>
      <c r="D113" s="210" t="s">
        <v>143</v>
      </c>
      <c r="E113" s="39"/>
      <c r="F113" s="214" t="s">
        <v>197</v>
      </c>
      <c r="G113" s="39"/>
      <c r="H113" s="39"/>
      <c r="I113" s="146"/>
      <c r="J113" s="39"/>
      <c r="K113" s="39"/>
      <c r="L113" s="43"/>
      <c r="M113" s="212"/>
      <c r="N113" s="213"/>
      <c r="O113" s="84"/>
      <c r="P113" s="84"/>
      <c r="Q113" s="84"/>
      <c r="R113" s="84"/>
      <c r="S113" s="84"/>
      <c r="T113" s="85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5" t="s">
        <v>143</v>
      </c>
      <c r="AU113" s="15" t="s">
        <v>80</v>
      </c>
    </row>
    <row r="114" s="2" customFormat="1" ht="16.5" customHeight="1">
      <c r="A114" s="37"/>
      <c r="B114" s="38"/>
      <c r="C114" s="197" t="s">
        <v>198</v>
      </c>
      <c r="D114" s="197" t="s">
        <v>134</v>
      </c>
      <c r="E114" s="198" t="s">
        <v>199</v>
      </c>
      <c r="F114" s="199" t="s">
        <v>200</v>
      </c>
      <c r="G114" s="200" t="s">
        <v>147</v>
      </c>
      <c r="H114" s="201">
        <v>32</v>
      </c>
      <c r="I114" s="202"/>
      <c r="J114" s="203">
        <f>ROUND(I114*H114,2)</f>
        <v>0</v>
      </c>
      <c r="K114" s="199" t="s">
        <v>39</v>
      </c>
      <c r="L114" s="43"/>
      <c r="M114" s="204" t="s">
        <v>39</v>
      </c>
      <c r="N114" s="205" t="s">
        <v>53</v>
      </c>
      <c r="O114" s="84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8" t="s">
        <v>138</v>
      </c>
      <c r="AT114" s="208" t="s">
        <v>134</v>
      </c>
      <c r="AU114" s="208" t="s">
        <v>80</v>
      </c>
      <c r="AY114" s="15" t="s">
        <v>139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5" t="s">
        <v>138</v>
      </c>
      <c r="BK114" s="209">
        <f>ROUND(I114*H114,2)</f>
        <v>0</v>
      </c>
      <c r="BL114" s="15" t="s">
        <v>138</v>
      </c>
      <c r="BM114" s="208" t="s">
        <v>201</v>
      </c>
    </row>
    <row r="115" s="2" customFormat="1">
      <c r="A115" s="37"/>
      <c r="B115" s="38"/>
      <c r="C115" s="39"/>
      <c r="D115" s="210" t="s">
        <v>141</v>
      </c>
      <c r="E115" s="39"/>
      <c r="F115" s="211" t="s">
        <v>202</v>
      </c>
      <c r="G115" s="39"/>
      <c r="H115" s="39"/>
      <c r="I115" s="146"/>
      <c r="J115" s="39"/>
      <c r="K115" s="39"/>
      <c r="L115" s="43"/>
      <c r="M115" s="212"/>
      <c r="N115" s="213"/>
      <c r="O115" s="84"/>
      <c r="P115" s="84"/>
      <c r="Q115" s="84"/>
      <c r="R115" s="84"/>
      <c r="S115" s="84"/>
      <c r="T115" s="85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5" t="s">
        <v>141</v>
      </c>
      <c r="AU115" s="15" t="s">
        <v>80</v>
      </c>
    </row>
    <row r="116" s="2" customFormat="1">
      <c r="A116" s="37"/>
      <c r="B116" s="38"/>
      <c r="C116" s="39"/>
      <c r="D116" s="210" t="s">
        <v>143</v>
      </c>
      <c r="E116" s="39"/>
      <c r="F116" s="214" t="s">
        <v>203</v>
      </c>
      <c r="G116" s="39"/>
      <c r="H116" s="39"/>
      <c r="I116" s="146"/>
      <c r="J116" s="39"/>
      <c r="K116" s="39"/>
      <c r="L116" s="43"/>
      <c r="M116" s="212"/>
      <c r="N116" s="213"/>
      <c r="O116" s="84"/>
      <c r="P116" s="84"/>
      <c r="Q116" s="84"/>
      <c r="R116" s="84"/>
      <c r="S116" s="84"/>
      <c r="T116" s="85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5" t="s">
        <v>143</v>
      </c>
      <c r="AU116" s="15" t="s">
        <v>80</v>
      </c>
    </row>
    <row r="117" s="2" customFormat="1" ht="16.5" customHeight="1">
      <c r="A117" s="37"/>
      <c r="B117" s="38"/>
      <c r="C117" s="197" t="s">
        <v>204</v>
      </c>
      <c r="D117" s="197" t="s">
        <v>134</v>
      </c>
      <c r="E117" s="198" t="s">
        <v>205</v>
      </c>
      <c r="F117" s="199" t="s">
        <v>206</v>
      </c>
      <c r="G117" s="200" t="s">
        <v>164</v>
      </c>
      <c r="H117" s="201">
        <v>28</v>
      </c>
      <c r="I117" s="202"/>
      <c r="J117" s="203">
        <f>ROUND(I117*H117,2)</f>
        <v>0</v>
      </c>
      <c r="K117" s="199" t="s">
        <v>39</v>
      </c>
      <c r="L117" s="43"/>
      <c r="M117" s="204" t="s">
        <v>39</v>
      </c>
      <c r="N117" s="205" t="s">
        <v>53</v>
      </c>
      <c r="O117" s="84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8" t="s">
        <v>138</v>
      </c>
      <c r="AT117" s="208" t="s">
        <v>134</v>
      </c>
      <c r="AU117" s="208" t="s">
        <v>80</v>
      </c>
      <c r="AY117" s="15" t="s">
        <v>139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5" t="s">
        <v>138</v>
      </c>
      <c r="BK117" s="209">
        <f>ROUND(I117*H117,2)</f>
        <v>0</v>
      </c>
      <c r="BL117" s="15" t="s">
        <v>138</v>
      </c>
      <c r="BM117" s="208" t="s">
        <v>207</v>
      </c>
    </row>
    <row r="118" s="2" customFormat="1">
      <c r="A118" s="37"/>
      <c r="B118" s="38"/>
      <c r="C118" s="39"/>
      <c r="D118" s="210" t="s">
        <v>141</v>
      </c>
      <c r="E118" s="39"/>
      <c r="F118" s="211" t="s">
        <v>208</v>
      </c>
      <c r="G118" s="39"/>
      <c r="H118" s="39"/>
      <c r="I118" s="146"/>
      <c r="J118" s="39"/>
      <c r="K118" s="39"/>
      <c r="L118" s="43"/>
      <c r="M118" s="212"/>
      <c r="N118" s="213"/>
      <c r="O118" s="84"/>
      <c r="P118" s="84"/>
      <c r="Q118" s="84"/>
      <c r="R118" s="84"/>
      <c r="S118" s="84"/>
      <c r="T118" s="85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5" t="s">
        <v>141</v>
      </c>
      <c r="AU118" s="15" t="s">
        <v>80</v>
      </c>
    </row>
    <row r="119" s="2" customFormat="1" ht="16.5" customHeight="1">
      <c r="A119" s="37"/>
      <c r="B119" s="38"/>
      <c r="C119" s="197" t="s">
        <v>209</v>
      </c>
      <c r="D119" s="197" t="s">
        <v>134</v>
      </c>
      <c r="E119" s="198" t="s">
        <v>210</v>
      </c>
      <c r="F119" s="199" t="s">
        <v>211</v>
      </c>
      <c r="G119" s="200" t="s">
        <v>164</v>
      </c>
      <c r="H119" s="201">
        <v>4</v>
      </c>
      <c r="I119" s="202"/>
      <c r="J119" s="203">
        <f>ROUND(I119*H119,2)</f>
        <v>0</v>
      </c>
      <c r="K119" s="199" t="s">
        <v>39</v>
      </c>
      <c r="L119" s="43"/>
      <c r="M119" s="204" t="s">
        <v>39</v>
      </c>
      <c r="N119" s="205" t="s">
        <v>53</v>
      </c>
      <c r="O119" s="84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8" t="s">
        <v>138</v>
      </c>
      <c r="AT119" s="208" t="s">
        <v>134</v>
      </c>
      <c r="AU119" s="208" t="s">
        <v>80</v>
      </c>
      <c r="AY119" s="15" t="s">
        <v>139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5" t="s">
        <v>138</v>
      </c>
      <c r="BK119" s="209">
        <f>ROUND(I119*H119,2)</f>
        <v>0</v>
      </c>
      <c r="BL119" s="15" t="s">
        <v>138</v>
      </c>
      <c r="BM119" s="208" t="s">
        <v>212</v>
      </c>
    </row>
    <row r="120" s="2" customFormat="1">
      <c r="A120" s="37"/>
      <c r="B120" s="38"/>
      <c r="C120" s="39"/>
      <c r="D120" s="210" t="s">
        <v>141</v>
      </c>
      <c r="E120" s="39"/>
      <c r="F120" s="211" t="s">
        <v>213</v>
      </c>
      <c r="G120" s="39"/>
      <c r="H120" s="39"/>
      <c r="I120" s="146"/>
      <c r="J120" s="39"/>
      <c r="K120" s="39"/>
      <c r="L120" s="43"/>
      <c r="M120" s="212"/>
      <c r="N120" s="213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5" t="s">
        <v>141</v>
      </c>
      <c r="AU120" s="15" t="s">
        <v>80</v>
      </c>
    </row>
    <row r="121" s="2" customFormat="1">
      <c r="A121" s="37"/>
      <c r="B121" s="38"/>
      <c r="C121" s="39"/>
      <c r="D121" s="210" t="s">
        <v>143</v>
      </c>
      <c r="E121" s="39"/>
      <c r="F121" s="214" t="s">
        <v>214</v>
      </c>
      <c r="G121" s="39"/>
      <c r="H121" s="39"/>
      <c r="I121" s="146"/>
      <c r="J121" s="39"/>
      <c r="K121" s="39"/>
      <c r="L121" s="43"/>
      <c r="M121" s="212"/>
      <c r="N121" s="213"/>
      <c r="O121" s="84"/>
      <c r="P121" s="84"/>
      <c r="Q121" s="84"/>
      <c r="R121" s="84"/>
      <c r="S121" s="84"/>
      <c r="T121" s="85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5" t="s">
        <v>143</v>
      </c>
      <c r="AU121" s="15" t="s">
        <v>80</v>
      </c>
    </row>
    <row r="122" s="2" customFormat="1" ht="16.5" customHeight="1">
      <c r="A122" s="37"/>
      <c r="B122" s="38"/>
      <c r="C122" s="197" t="s">
        <v>215</v>
      </c>
      <c r="D122" s="197" t="s">
        <v>134</v>
      </c>
      <c r="E122" s="198" t="s">
        <v>216</v>
      </c>
      <c r="F122" s="199" t="s">
        <v>217</v>
      </c>
      <c r="G122" s="200" t="s">
        <v>164</v>
      </c>
      <c r="H122" s="201">
        <v>4</v>
      </c>
      <c r="I122" s="202"/>
      <c r="J122" s="203">
        <f>ROUND(I122*H122,2)</f>
        <v>0</v>
      </c>
      <c r="K122" s="199" t="s">
        <v>39</v>
      </c>
      <c r="L122" s="43"/>
      <c r="M122" s="204" t="s">
        <v>39</v>
      </c>
      <c r="N122" s="205" t="s">
        <v>53</v>
      </c>
      <c r="O122" s="84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8" t="s">
        <v>138</v>
      </c>
      <c r="AT122" s="208" t="s">
        <v>134</v>
      </c>
      <c r="AU122" s="208" t="s">
        <v>80</v>
      </c>
      <c r="AY122" s="15" t="s">
        <v>139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5" t="s">
        <v>138</v>
      </c>
      <c r="BK122" s="209">
        <f>ROUND(I122*H122,2)</f>
        <v>0</v>
      </c>
      <c r="BL122" s="15" t="s">
        <v>138</v>
      </c>
      <c r="BM122" s="208" t="s">
        <v>218</v>
      </c>
    </row>
    <row r="123" s="2" customFormat="1">
      <c r="A123" s="37"/>
      <c r="B123" s="38"/>
      <c r="C123" s="39"/>
      <c r="D123" s="210" t="s">
        <v>141</v>
      </c>
      <c r="E123" s="39"/>
      <c r="F123" s="211" t="s">
        <v>219</v>
      </c>
      <c r="G123" s="39"/>
      <c r="H123" s="39"/>
      <c r="I123" s="146"/>
      <c r="J123" s="39"/>
      <c r="K123" s="39"/>
      <c r="L123" s="43"/>
      <c r="M123" s="212"/>
      <c r="N123" s="213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5" t="s">
        <v>141</v>
      </c>
      <c r="AU123" s="15" t="s">
        <v>80</v>
      </c>
    </row>
    <row r="124" s="2" customFormat="1">
      <c r="A124" s="37"/>
      <c r="B124" s="38"/>
      <c r="C124" s="39"/>
      <c r="D124" s="210" t="s">
        <v>143</v>
      </c>
      <c r="E124" s="39"/>
      <c r="F124" s="214" t="s">
        <v>220</v>
      </c>
      <c r="G124" s="39"/>
      <c r="H124" s="39"/>
      <c r="I124" s="146"/>
      <c r="J124" s="39"/>
      <c r="K124" s="39"/>
      <c r="L124" s="43"/>
      <c r="M124" s="212"/>
      <c r="N124" s="213"/>
      <c r="O124" s="84"/>
      <c r="P124" s="84"/>
      <c r="Q124" s="84"/>
      <c r="R124" s="84"/>
      <c r="S124" s="84"/>
      <c r="T124" s="85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5" t="s">
        <v>143</v>
      </c>
      <c r="AU124" s="15" t="s">
        <v>80</v>
      </c>
    </row>
    <row r="125" s="2" customFormat="1" ht="21.75" customHeight="1">
      <c r="A125" s="37"/>
      <c r="B125" s="38"/>
      <c r="C125" s="197" t="s">
        <v>8</v>
      </c>
      <c r="D125" s="197" t="s">
        <v>134</v>
      </c>
      <c r="E125" s="198" t="s">
        <v>221</v>
      </c>
      <c r="F125" s="199" t="s">
        <v>222</v>
      </c>
      <c r="G125" s="200" t="s">
        <v>164</v>
      </c>
      <c r="H125" s="201">
        <v>46</v>
      </c>
      <c r="I125" s="202"/>
      <c r="J125" s="203">
        <f>ROUND(I125*H125,2)</f>
        <v>0</v>
      </c>
      <c r="K125" s="199" t="s">
        <v>39</v>
      </c>
      <c r="L125" s="43"/>
      <c r="M125" s="204" t="s">
        <v>39</v>
      </c>
      <c r="N125" s="205" t="s">
        <v>53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8" t="s">
        <v>138</v>
      </c>
      <c r="AT125" s="208" t="s">
        <v>134</v>
      </c>
      <c r="AU125" s="208" t="s">
        <v>80</v>
      </c>
      <c r="AY125" s="15" t="s">
        <v>139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138</v>
      </c>
      <c r="BK125" s="209">
        <f>ROUND(I125*H125,2)</f>
        <v>0</v>
      </c>
      <c r="BL125" s="15" t="s">
        <v>138</v>
      </c>
      <c r="BM125" s="208" t="s">
        <v>223</v>
      </c>
    </row>
    <row r="126" s="2" customFormat="1">
      <c r="A126" s="37"/>
      <c r="B126" s="38"/>
      <c r="C126" s="39"/>
      <c r="D126" s="210" t="s">
        <v>141</v>
      </c>
      <c r="E126" s="39"/>
      <c r="F126" s="211" t="s">
        <v>224</v>
      </c>
      <c r="G126" s="39"/>
      <c r="H126" s="39"/>
      <c r="I126" s="146"/>
      <c r="J126" s="39"/>
      <c r="K126" s="39"/>
      <c r="L126" s="43"/>
      <c r="M126" s="212"/>
      <c r="N126" s="213"/>
      <c r="O126" s="84"/>
      <c r="P126" s="84"/>
      <c r="Q126" s="84"/>
      <c r="R126" s="84"/>
      <c r="S126" s="84"/>
      <c r="T126" s="8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5" t="s">
        <v>141</v>
      </c>
      <c r="AU126" s="15" t="s">
        <v>80</v>
      </c>
    </row>
    <row r="127" s="2" customFormat="1">
      <c r="A127" s="37"/>
      <c r="B127" s="38"/>
      <c r="C127" s="39"/>
      <c r="D127" s="210" t="s">
        <v>143</v>
      </c>
      <c r="E127" s="39"/>
      <c r="F127" s="214" t="s">
        <v>225</v>
      </c>
      <c r="G127" s="39"/>
      <c r="H127" s="39"/>
      <c r="I127" s="146"/>
      <c r="J127" s="39"/>
      <c r="K127" s="39"/>
      <c r="L127" s="43"/>
      <c r="M127" s="212"/>
      <c r="N127" s="213"/>
      <c r="O127" s="84"/>
      <c r="P127" s="84"/>
      <c r="Q127" s="84"/>
      <c r="R127" s="84"/>
      <c r="S127" s="84"/>
      <c r="T127" s="85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5" t="s">
        <v>143</v>
      </c>
      <c r="AU127" s="15" t="s">
        <v>80</v>
      </c>
    </row>
    <row r="128" s="2" customFormat="1" ht="21.75" customHeight="1">
      <c r="A128" s="37"/>
      <c r="B128" s="38"/>
      <c r="C128" s="197" t="s">
        <v>226</v>
      </c>
      <c r="D128" s="197" t="s">
        <v>134</v>
      </c>
      <c r="E128" s="198" t="s">
        <v>227</v>
      </c>
      <c r="F128" s="199" t="s">
        <v>228</v>
      </c>
      <c r="G128" s="200" t="s">
        <v>164</v>
      </c>
      <c r="H128" s="201">
        <v>92</v>
      </c>
      <c r="I128" s="202"/>
      <c r="J128" s="203">
        <f>ROUND(I128*H128,2)</f>
        <v>0</v>
      </c>
      <c r="K128" s="199" t="s">
        <v>39</v>
      </c>
      <c r="L128" s="43"/>
      <c r="M128" s="204" t="s">
        <v>39</v>
      </c>
      <c r="N128" s="205" t="s">
        <v>53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8" t="s">
        <v>138</v>
      </c>
      <c r="AT128" s="208" t="s">
        <v>134</v>
      </c>
      <c r="AU128" s="208" t="s">
        <v>80</v>
      </c>
      <c r="AY128" s="15" t="s">
        <v>139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5" t="s">
        <v>138</v>
      </c>
      <c r="BK128" s="209">
        <f>ROUND(I128*H128,2)</f>
        <v>0</v>
      </c>
      <c r="BL128" s="15" t="s">
        <v>138</v>
      </c>
      <c r="BM128" s="208" t="s">
        <v>229</v>
      </c>
    </row>
    <row r="129" s="2" customFormat="1">
      <c r="A129" s="37"/>
      <c r="B129" s="38"/>
      <c r="C129" s="39"/>
      <c r="D129" s="210" t="s">
        <v>141</v>
      </c>
      <c r="E129" s="39"/>
      <c r="F129" s="211" t="s">
        <v>230</v>
      </c>
      <c r="G129" s="39"/>
      <c r="H129" s="39"/>
      <c r="I129" s="146"/>
      <c r="J129" s="39"/>
      <c r="K129" s="39"/>
      <c r="L129" s="43"/>
      <c r="M129" s="212"/>
      <c r="N129" s="213"/>
      <c r="O129" s="84"/>
      <c r="P129" s="84"/>
      <c r="Q129" s="84"/>
      <c r="R129" s="84"/>
      <c r="S129" s="84"/>
      <c r="T129" s="85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141</v>
      </c>
      <c r="AU129" s="15" t="s">
        <v>80</v>
      </c>
    </row>
    <row r="130" s="2" customFormat="1">
      <c r="A130" s="37"/>
      <c r="B130" s="38"/>
      <c r="C130" s="39"/>
      <c r="D130" s="210" t="s">
        <v>143</v>
      </c>
      <c r="E130" s="39"/>
      <c r="F130" s="214" t="s">
        <v>231</v>
      </c>
      <c r="G130" s="39"/>
      <c r="H130" s="39"/>
      <c r="I130" s="146"/>
      <c r="J130" s="39"/>
      <c r="K130" s="39"/>
      <c r="L130" s="43"/>
      <c r="M130" s="212"/>
      <c r="N130" s="213"/>
      <c r="O130" s="84"/>
      <c r="P130" s="84"/>
      <c r="Q130" s="84"/>
      <c r="R130" s="84"/>
      <c r="S130" s="84"/>
      <c r="T130" s="85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5" t="s">
        <v>143</v>
      </c>
      <c r="AU130" s="15" t="s">
        <v>80</v>
      </c>
    </row>
    <row r="131" s="2" customFormat="1" ht="21.75" customHeight="1">
      <c r="A131" s="37"/>
      <c r="B131" s="38"/>
      <c r="C131" s="197" t="s">
        <v>232</v>
      </c>
      <c r="D131" s="197" t="s">
        <v>134</v>
      </c>
      <c r="E131" s="198" t="s">
        <v>233</v>
      </c>
      <c r="F131" s="199" t="s">
        <v>234</v>
      </c>
      <c r="G131" s="200" t="s">
        <v>147</v>
      </c>
      <c r="H131" s="201">
        <v>39.286999999999999</v>
      </c>
      <c r="I131" s="202"/>
      <c r="J131" s="203">
        <f>ROUND(I131*H131,2)</f>
        <v>0</v>
      </c>
      <c r="K131" s="199" t="s">
        <v>39</v>
      </c>
      <c r="L131" s="43"/>
      <c r="M131" s="204" t="s">
        <v>39</v>
      </c>
      <c r="N131" s="205" t="s">
        <v>53</v>
      </c>
      <c r="O131" s="84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8" t="s">
        <v>138</v>
      </c>
      <c r="AT131" s="208" t="s">
        <v>134</v>
      </c>
      <c r="AU131" s="208" t="s">
        <v>80</v>
      </c>
      <c r="AY131" s="15" t="s">
        <v>139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138</v>
      </c>
      <c r="BK131" s="209">
        <f>ROUND(I131*H131,2)</f>
        <v>0</v>
      </c>
      <c r="BL131" s="15" t="s">
        <v>138</v>
      </c>
      <c r="BM131" s="208" t="s">
        <v>235</v>
      </c>
    </row>
    <row r="132" s="2" customFormat="1">
      <c r="A132" s="37"/>
      <c r="B132" s="38"/>
      <c r="C132" s="39"/>
      <c r="D132" s="210" t="s">
        <v>141</v>
      </c>
      <c r="E132" s="39"/>
      <c r="F132" s="211" t="s">
        <v>236</v>
      </c>
      <c r="G132" s="39"/>
      <c r="H132" s="39"/>
      <c r="I132" s="146"/>
      <c r="J132" s="39"/>
      <c r="K132" s="39"/>
      <c r="L132" s="43"/>
      <c r="M132" s="212"/>
      <c r="N132" s="213"/>
      <c r="O132" s="84"/>
      <c r="P132" s="84"/>
      <c r="Q132" s="84"/>
      <c r="R132" s="84"/>
      <c r="S132" s="84"/>
      <c r="T132" s="85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5" t="s">
        <v>141</v>
      </c>
      <c r="AU132" s="15" t="s">
        <v>80</v>
      </c>
    </row>
    <row r="133" s="2" customFormat="1" ht="21.75" customHeight="1">
      <c r="A133" s="37"/>
      <c r="B133" s="38"/>
      <c r="C133" s="197" t="s">
        <v>237</v>
      </c>
      <c r="D133" s="197" t="s">
        <v>134</v>
      </c>
      <c r="E133" s="198" t="s">
        <v>238</v>
      </c>
      <c r="F133" s="199" t="s">
        <v>239</v>
      </c>
      <c r="G133" s="200" t="s">
        <v>240</v>
      </c>
      <c r="H133" s="201">
        <v>19</v>
      </c>
      <c r="I133" s="202"/>
      <c r="J133" s="203">
        <f>ROUND(I133*H133,2)</f>
        <v>0</v>
      </c>
      <c r="K133" s="199" t="s">
        <v>39</v>
      </c>
      <c r="L133" s="43"/>
      <c r="M133" s="204" t="s">
        <v>39</v>
      </c>
      <c r="N133" s="205" t="s">
        <v>53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8" t="s">
        <v>138</v>
      </c>
      <c r="AT133" s="208" t="s">
        <v>134</v>
      </c>
      <c r="AU133" s="208" t="s">
        <v>80</v>
      </c>
      <c r="AY133" s="15" t="s">
        <v>139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138</v>
      </c>
      <c r="BK133" s="209">
        <f>ROUND(I133*H133,2)</f>
        <v>0</v>
      </c>
      <c r="BL133" s="15" t="s">
        <v>138</v>
      </c>
      <c r="BM133" s="208" t="s">
        <v>241</v>
      </c>
    </row>
    <row r="134" s="2" customFormat="1">
      <c r="A134" s="37"/>
      <c r="B134" s="38"/>
      <c r="C134" s="39"/>
      <c r="D134" s="210" t="s">
        <v>141</v>
      </c>
      <c r="E134" s="39"/>
      <c r="F134" s="211" t="s">
        <v>242</v>
      </c>
      <c r="G134" s="39"/>
      <c r="H134" s="39"/>
      <c r="I134" s="146"/>
      <c r="J134" s="39"/>
      <c r="K134" s="39"/>
      <c r="L134" s="43"/>
      <c r="M134" s="212"/>
      <c r="N134" s="213"/>
      <c r="O134" s="84"/>
      <c r="P134" s="84"/>
      <c r="Q134" s="84"/>
      <c r="R134" s="84"/>
      <c r="S134" s="84"/>
      <c r="T134" s="85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5" t="s">
        <v>141</v>
      </c>
      <c r="AU134" s="15" t="s">
        <v>80</v>
      </c>
    </row>
    <row r="135" s="2" customFormat="1" ht="21.75" customHeight="1">
      <c r="A135" s="37"/>
      <c r="B135" s="38"/>
      <c r="C135" s="197" t="s">
        <v>243</v>
      </c>
      <c r="D135" s="197" t="s">
        <v>134</v>
      </c>
      <c r="E135" s="198" t="s">
        <v>244</v>
      </c>
      <c r="F135" s="199" t="s">
        <v>245</v>
      </c>
      <c r="G135" s="200" t="s">
        <v>240</v>
      </c>
      <c r="H135" s="201">
        <v>4</v>
      </c>
      <c r="I135" s="202"/>
      <c r="J135" s="203">
        <f>ROUND(I135*H135,2)</f>
        <v>0</v>
      </c>
      <c r="K135" s="199" t="s">
        <v>39</v>
      </c>
      <c r="L135" s="43"/>
      <c r="M135" s="204" t="s">
        <v>39</v>
      </c>
      <c r="N135" s="205" t="s">
        <v>53</v>
      </c>
      <c r="O135" s="84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8" t="s">
        <v>138</v>
      </c>
      <c r="AT135" s="208" t="s">
        <v>134</v>
      </c>
      <c r="AU135" s="208" t="s">
        <v>80</v>
      </c>
      <c r="AY135" s="15" t="s">
        <v>139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138</v>
      </c>
      <c r="BK135" s="209">
        <f>ROUND(I135*H135,2)</f>
        <v>0</v>
      </c>
      <c r="BL135" s="15" t="s">
        <v>138</v>
      </c>
      <c r="BM135" s="208" t="s">
        <v>246</v>
      </c>
    </row>
    <row r="136" s="2" customFormat="1">
      <c r="A136" s="37"/>
      <c r="B136" s="38"/>
      <c r="C136" s="39"/>
      <c r="D136" s="210" t="s">
        <v>141</v>
      </c>
      <c r="E136" s="39"/>
      <c r="F136" s="211" t="s">
        <v>247</v>
      </c>
      <c r="G136" s="39"/>
      <c r="H136" s="39"/>
      <c r="I136" s="146"/>
      <c r="J136" s="39"/>
      <c r="K136" s="39"/>
      <c r="L136" s="43"/>
      <c r="M136" s="212"/>
      <c r="N136" s="213"/>
      <c r="O136" s="84"/>
      <c r="P136" s="84"/>
      <c r="Q136" s="84"/>
      <c r="R136" s="84"/>
      <c r="S136" s="84"/>
      <c r="T136" s="85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5" t="s">
        <v>141</v>
      </c>
      <c r="AU136" s="15" t="s">
        <v>80</v>
      </c>
    </row>
    <row r="137" s="2" customFormat="1" ht="21.75" customHeight="1">
      <c r="A137" s="37"/>
      <c r="B137" s="38"/>
      <c r="C137" s="197" t="s">
        <v>248</v>
      </c>
      <c r="D137" s="197" t="s">
        <v>134</v>
      </c>
      <c r="E137" s="198" t="s">
        <v>249</v>
      </c>
      <c r="F137" s="199" t="s">
        <v>250</v>
      </c>
      <c r="G137" s="200" t="s">
        <v>147</v>
      </c>
      <c r="H137" s="201">
        <v>39.286999999999999</v>
      </c>
      <c r="I137" s="202"/>
      <c r="J137" s="203">
        <f>ROUND(I137*H137,2)</f>
        <v>0</v>
      </c>
      <c r="K137" s="199" t="s">
        <v>39</v>
      </c>
      <c r="L137" s="43"/>
      <c r="M137" s="204" t="s">
        <v>39</v>
      </c>
      <c r="N137" s="205" t="s">
        <v>53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8" t="s">
        <v>138</v>
      </c>
      <c r="AT137" s="208" t="s">
        <v>134</v>
      </c>
      <c r="AU137" s="208" t="s">
        <v>80</v>
      </c>
      <c r="AY137" s="15" t="s">
        <v>139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138</v>
      </c>
      <c r="BK137" s="209">
        <f>ROUND(I137*H137,2)</f>
        <v>0</v>
      </c>
      <c r="BL137" s="15" t="s">
        <v>138</v>
      </c>
      <c r="BM137" s="208" t="s">
        <v>251</v>
      </c>
    </row>
    <row r="138" s="2" customFormat="1">
      <c r="A138" s="37"/>
      <c r="B138" s="38"/>
      <c r="C138" s="39"/>
      <c r="D138" s="210" t="s">
        <v>141</v>
      </c>
      <c r="E138" s="39"/>
      <c r="F138" s="211" t="s">
        <v>252</v>
      </c>
      <c r="G138" s="39"/>
      <c r="H138" s="39"/>
      <c r="I138" s="146"/>
      <c r="J138" s="39"/>
      <c r="K138" s="39"/>
      <c r="L138" s="43"/>
      <c r="M138" s="212"/>
      <c r="N138" s="213"/>
      <c r="O138" s="84"/>
      <c r="P138" s="84"/>
      <c r="Q138" s="84"/>
      <c r="R138" s="84"/>
      <c r="S138" s="84"/>
      <c r="T138" s="85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5" t="s">
        <v>141</v>
      </c>
      <c r="AU138" s="15" t="s">
        <v>80</v>
      </c>
    </row>
    <row r="139" s="2" customFormat="1" ht="21.75" customHeight="1">
      <c r="A139" s="37"/>
      <c r="B139" s="38"/>
      <c r="C139" s="197" t="s">
        <v>7</v>
      </c>
      <c r="D139" s="197" t="s">
        <v>134</v>
      </c>
      <c r="E139" s="198" t="s">
        <v>253</v>
      </c>
      <c r="F139" s="199" t="s">
        <v>254</v>
      </c>
      <c r="G139" s="200" t="s">
        <v>147</v>
      </c>
      <c r="H139" s="201">
        <v>39.286999999999999</v>
      </c>
      <c r="I139" s="202"/>
      <c r="J139" s="203">
        <f>ROUND(I139*H139,2)</f>
        <v>0</v>
      </c>
      <c r="K139" s="199" t="s">
        <v>39</v>
      </c>
      <c r="L139" s="43"/>
      <c r="M139" s="204" t="s">
        <v>39</v>
      </c>
      <c r="N139" s="205" t="s">
        <v>53</v>
      </c>
      <c r="O139" s="8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8" t="s">
        <v>138</v>
      </c>
      <c r="AT139" s="208" t="s">
        <v>134</v>
      </c>
      <c r="AU139" s="208" t="s">
        <v>80</v>
      </c>
      <c r="AY139" s="15" t="s">
        <v>139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138</v>
      </c>
      <c r="BK139" s="209">
        <f>ROUND(I139*H139,2)</f>
        <v>0</v>
      </c>
      <c r="BL139" s="15" t="s">
        <v>138</v>
      </c>
      <c r="BM139" s="208" t="s">
        <v>255</v>
      </c>
    </row>
    <row r="140" s="2" customFormat="1">
      <c r="A140" s="37"/>
      <c r="B140" s="38"/>
      <c r="C140" s="39"/>
      <c r="D140" s="210" t="s">
        <v>141</v>
      </c>
      <c r="E140" s="39"/>
      <c r="F140" s="211" t="s">
        <v>256</v>
      </c>
      <c r="G140" s="39"/>
      <c r="H140" s="39"/>
      <c r="I140" s="146"/>
      <c r="J140" s="39"/>
      <c r="K140" s="39"/>
      <c r="L140" s="43"/>
      <c r="M140" s="212"/>
      <c r="N140" s="213"/>
      <c r="O140" s="84"/>
      <c r="P140" s="84"/>
      <c r="Q140" s="84"/>
      <c r="R140" s="84"/>
      <c r="S140" s="84"/>
      <c r="T140" s="85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5" t="s">
        <v>141</v>
      </c>
      <c r="AU140" s="15" t="s">
        <v>80</v>
      </c>
    </row>
    <row r="141" s="2" customFormat="1" ht="16.5" customHeight="1">
      <c r="A141" s="37"/>
      <c r="B141" s="38"/>
      <c r="C141" s="197" t="s">
        <v>257</v>
      </c>
      <c r="D141" s="197" t="s">
        <v>134</v>
      </c>
      <c r="E141" s="198" t="s">
        <v>258</v>
      </c>
      <c r="F141" s="199" t="s">
        <v>259</v>
      </c>
      <c r="G141" s="200" t="s">
        <v>260</v>
      </c>
      <c r="H141" s="201">
        <v>1</v>
      </c>
      <c r="I141" s="202"/>
      <c r="J141" s="203">
        <f>ROUND(I141*H141,2)</f>
        <v>0</v>
      </c>
      <c r="K141" s="199" t="s">
        <v>39</v>
      </c>
      <c r="L141" s="43"/>
      <c r="M141" s="204" t="s">
        <v>39</v>
      </c>
      <c r="N141" s="205" t="s">
        <v>53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8" t="s">
        <v>138</v>
      </c>
      <c r="AT141" s="208" t="s">
        <v>134</v>
      </c>
      <c r="AU141" s="208" t="s">
        <v>80</v>
      </c>
      <c r="AY141" s="15" t="s">
        <v>139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138</v>
      </c>
      <c r="BK141" s="209">
        <f>ROUND(I141*H141,2)</f>
        <v>0</v>
      </c>
      <c r="BL141" s="15" t="s">
        <v>138</v>
      </c>
      <c r="BM141" s="208" t="s">
        <v>261</v>
      </c>
    </row>
    <row r="142" s="2" customFormat="1">
      <c r="A142" s="37"/>
      <c r="B142" s="38"/>
      <c r="C142" s="39"/>
      <c r="D142" s="210" t="s">
        <v>141</v>
      </c>
      <c r="E142" s="39"/>
      <c r="F142" s="211" t="s">
        <v>262</v>
      </c>
      <c r="G142" s="39"/>
      <c r="H142" s="39"/>
      <c r="I142" s="146"/>
      <c r="J142" s="39"/>
      <c r="K142" s="39"/>
      <c r="L142" s="43"/>
      <c r="M142" s="212"/>
      <c r="N142" s="213"/>
      <c r="O142" s="84"/>
      <c r="P142" s="84"/>
      <c r="Q142" s="84"/>
      <c r="R142" s="84"/>
      <c r="S142" s="84"/>
      <c r="T142" s="85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5" t="s">
        <v>141</v>
      </c>
      <c r="AU142" s="15" t="s">
        <v>80</v>
      </c>
    </row>
    <row r="143" s="2" customFormat="1" ht="16.5" customHeight="1">
      <c r="A143" s="37"/>
      <c r="B143" s="38"/>
      <c r="C143" s="197" t="s">
        <v>263</v>
      </c>
      <c r="D143" s="197" t="s">
        <v>134</v>
      </c>
      <c r="E143" s="198" t="s">
        <v>264</v>
      </c>
      <c r="F143" s="199" t="s">
        <v>265</v>
      </c>
      <c r="G143" s="200" t="s">
        <v>260</v>
      </c>
      <c r="H143" s="201">
        <v>1</v>
      </c>
      <c r="I143" s="202"/>
      <c r="J143" s="203">
        <f>ROUND(I143*H143,2)</f>
        <v>0</v>
      </c>
      <c r="K143" s="199" t="s">
        <v>39</v>
      </c>
      <c r="L143" s="43"/>
      <c r="M143" s="204" t="s">
        <v>39</v>
      </c>
      <c r="N143" s="205" t="s">
        <v>53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8" t="s">
        <v>138</v>
      </c>
      <c r="AT143" s="208" t="s">
        <v>134</v>
      </c>
      <c r="AU143" s="208" t="s">
        <v>80</v>
      </c>
      <c r="AY143" s="15" t="s">
        <v>139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138</v>
      </c>
      <c r="BK143" s="209">
        <f>ROUND(I143*H143,2)</f>
        <v>0</v>
      </c>
      <c r="BL143" s="15" t="s">
        <v>138</v>
      </c>
      <c r="BM143" s="208" t="s">
        <v>266</v>
      </c>
    </row>
    <row r="144" s="2" customFormat="1">
      <c r="A144" s="37"/>
      <c r="B144" s="38"/>
      <c r="C144" s="39"/>
      <c r="D144" s="210" t="s">
        <v>141</v>
      </c>
      <c r="E144" s="39"/>
      <c r="F144" s="211" t="s">
        <v>267</v>
      </c>
      <c r="G144" s="39"/>
      <c r="H144" s="39"/>
      <c r="I144" s="146"/>
      <c r="J144" s="39"/>
      <c r="K144" s="39"/>
      <c r="L144" s="43"/>
      <c r="M144" s="212"/>
      <c r="N144" s="213"/>
      <c r="O144" s="84"/>
      <c r="P144" s="84"/>
      <c r="Q144" s="84"/>
      <c r="R144" s="84"/>
      <c r="S144" s="84"/>
      <c r="T144" s="85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5" t="s">
        <v>141</v>
      </c>
      <c r="AU144" s="15" t="s">
        <v>80</v>
      </c>
    </row>
    <row r="145" s="2" customFormat="1" ht="21.75" customHeight="1">
      <c r="A145" s="37"/>
      <c r="B145" s="38"/>
      <c r="C145" s="197" t="s">
        <v>268</v>
      </c>
      <c r="D145" s="197" t="s">
        <v>134</v>
      </c>
      <c r="E145" s="198" t="s">
        <v>269</v>
      </c>
      <c r="F145" s="199" t="s">
        <v>270</v>
      </c>
      <c r="G145" s="200" t="s">
        <v>147</v>
      </c>
      <c r="H145" s="201">
        <v>27.731999999999999</v>
      </c>
      <c r="I145" s="202"/>
      <c r="J145" s="203">
        <f>ROUND(I145*H145,2)</f>
        <v>0</v>
      </c>
      <c r="K145" s="199" t="s">
        <v>39</v>
      </c>
      <c r="L145" s="43"/>
      <c r="M145" s="204" t="s">
        <v>39</v>
      </c>
      <c r="N145" s="205" t="s">
        <v>53</v>
      </c>
      <c r="O145" s="84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8" t="s">
        <v>138</v>
      </c>
      <c r="AT145" s="208" t="s">
        <v>134</v>
      </c>
      <c r="AU145" s="208" t="s">
        <v>80</v>
      </c>
      <c r="AY145" s="15" t="s">
        <v>139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138</v>
      </c>
      <c r="BK145" s="209">
        <f>ROUND(I145*H145,2)</f>
        <v>0</v>
      </c>
      <c r="BL145" s="15" t="s">
        <v>138</v>
      </c>
      <c r="BM145" s="208" t="s">
        <v>271</v>
      </c>
    </row>
    <row r="146" s="2" customFormat="1">
      <c r="A146" s="37"/>
      <c r="B146" s="38"/>
      <c r="C146" s="39"/>
      <c r="D146" s="210" t="s">
        <v>141</v>
      </c>
      <c r="E146" s="39"/>
      <c r="F146" s="211" t="s">
        <v>272</v>
      </c>
      <c r="G146" s="39"/>
      <c r="H146" s="39"/>
      <c r="I146" s="146"/>
      <c r="J146" s="39"/>
      <c r="K146" s="39"/>
      <c r="L146" s="43"/>
      <c r="M146" s="212"/>
      <c r="N146" s="213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5" t="s">
        <v>141</v>
      </c>
      <c r="AU146" s="15" t="s">
        <v>80</v>
      </c>
    </row>
    <row r="147" s="2" customFormat="1">
      <c r="A147" s="37"/>
      <c r="B147" s="38"/>
      <c r="C147" s="39"/>
      <c r="D147" s="210" t="s">
        <v>143</v>
      </c>
      <c r="E147" s="39"/>
      <c r="F147" s="214" t="s">
        <v>273</v>
      </c>
      <c r="G147" s="39"/>
      <c r="H147" s="39"/>
      <c r="I147" s="146"/>
      <c r="J147" s="39"/>
      <c r="K147" s="39"/>
      <c r="L147" s="43"/>
      <c r="M147" s="212"/>
      <c r="N147" s="213"/>
      <c r="O147" s="84"/>
      <c r="P147" s="84"/>
      <c r="Q147" s="84"/>
      <c r="R147" s="84"/>
      <c r="S147" s="84"/>
      <c r="T147" s="85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5" t="s">
        <v>143</v>
      </c>
      <c r="AU147" s="15" t="s">
        <v>80</v>
      </c>
    </row>
    <row r="148" s="2" customFormat="1" ht="21.75" customHeight="1">
      <c r="A148" s="37"/>
      <c r="B148" s="38"/>
      <c r="C148" s="197" t="s">
        <v>274</v>
      </c>
      <c r="D148" s="197" t="s">
        <v>134</v>
      </c>
      <c r="E148" s="198" t="s">
        <v>275</v>
      </c>
      <c r="F148" s="199" t="s">
        <v>276</v>
      </c>
      <c r="G148" s="200" t="s">
        <v>277</v>
      </c>
      <c r="H148" s="201">
        <v>1.45</v>
      </c>
      <c r="I148" s="202"/>
      <c r="J148" s="203">
        <f>ROUND(I148*H148,2)</f>
        <v>0</v>
      </c>
      <c r="K148" s="199" t="s">
        <v>39</v>
      </c>
      <c r="L148" s="43"/>
      <c r="M148" s="204" t="s">
        <v>39</v>
      </c>
      <c r="N148" s="205" t="s">
        <v>53</v>
      </c>
      <c r="O148" s="84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8" t="s">
        <v>138</v>
      </c>
      <c r="AT148" s="208" t="s">
        <v>134</v>
      </c>
      <c r="AU148" s="208" t="s">
        <v>80</v>
      </c>
      <c r="AY148" s="15" t="s">
        <v>139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5" t="s">
        <v>138</v>
      </c>
      <c r="BK148" s="209">
        <f>ROUND(I148*H148,2)</f>
        <v>0</v>
      </c>
      <c r="BL148" s="15" t="s">
        <v>138</v>
      </c>
      <c r="BM148" s="208" t="s">
        <v>278</v>
      </c>
    </row>
    <row r="149" s="2" customFormat="1">
      <c r="A149" s="37"/>
      <c r="B149" s="38"/>
      <c r="C149" s="39"/>
      <c r="D149" s="210" t="s">
        <v>141</v>
      </c>
      <c r="E149" s="39"/>
      <c r="F149" s="211" t="s">
        <v>279</v>
      </c>
      <c r="G149" s="39"/>
      <c r="H149" s="39"/>
      <c r="I149" s="146"/>
      <c r="J149" s="39"/>
      <c r="K149" s="39"/>
      <c r="L149" s="43"/>
      <c r="M149" s="212"/>
      <c r="N149" s="213"/>
      <c r="O149" s="84"/>
      <c r="P149" s="84"/>
      <c r="Q149" s="84"/>
      <c r="R149" s="84"/>
      <c r="S149" s="84"/>
      <c r="T149" s="85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5" t="s">
        <v>141</v>
      </c>
      <c r="AU149" s="15" t="s">
        <v>80</v>
      </c>
    </row>
    <row r="150" s="2" customFormat="1" ht="16.5" customHeight="1">
      <c r="A150" s="37"/>
      <c r="B150" s="38"/>
      <c r="C150" s="197" t="s">
        <v>280</v>
      </c>
      <c r="D150" s="197" t="s">
        <v>134</v>
      </c>
      <c r="E150" s="198" t="s">
        <v>281</v>
      </c>
      <c r="F150" s="199" t="s">
        <v>282</v>
      </c>
      <c r="G150" s="200" t="s">
        <v>164</v>
      </c>
      <c r="H150" s="201">
        <v>4</v>
      </c>
      <c r="I150" s="202"/>
      <c r="J150" s="203">
        <f>ROUND(I150*H150,2)</f>
        <v>0</v>
      </c>
      <c r="K150" s="199" t="s">
        <v>39</v>
      </c>
      <c r="L150" s="43"/>
      <c r="M150" s="204" t="s">
        <v>39</v>
      </c>
      <c r="N150" s="205" t="s">
        <v>53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8" t="s">
        <v>138</v>
      </c>
      <c r="AT150" s="208" t="s">
        <v>134</v>
      </c>
      <c r="AU150" s="208" t="s">
        <v>80</v>
      </c>
      <c r="AY150" s="15" t="s">
        <v>139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138</v>
      </c>
      <c r="BK150" s="209">
        <f>ROUND(I150*H150,2)</f>
        <v>0</v>
      </c>
      <c r="BL150" s="15" t="s">
        <v>138</v>
      </c>
      <c r="BM150" s="208" t="s">
        <v>283</v>
      </c>
    </row>
    <row r="151" s="2" customFormat="1">
      <c r="A151" s="37"/>
      <c r="B151" s="38"/>
      <c r="C151" s="39"/>
      <c r="D151" s="210" t="s">
        <v>141</v>
      </c>
      <c r="E151" s="39"/>
      <c r="F151" s="211" t="s">
        <v>284</v>
      </c>
      <c r="G151" s="39"/>
      <c r="H151" s="39"/>
      <c r="I151" s="146"/>
      <c r="J151" s="39"/>
      <c r="K151" s="39"/>
      <c r="L151" s="43"/>
      <c r="M151" s="212"/>
      <c r="N151" s="213"/>
      <c r="O151" s="84"/>
      <c r="P151" s="84"/>
      <c r="Q151" s="84"/>
      <c r="R151" s="84"/>
      <c r="S151" s="84"/>
      <c r="T151" s="85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5" t="s">
        <v>141</v>
      </c>
      <c r="AU151" s="15" t="s">
        <v>80</v>
      </c>
    </row>
    <row r="152" s="2" customFormat="1">
      <c r="A152" s="37"/>
      <c r="B152" s="38"/>
      <c r="C152" s="39"/>
      <c r="D152" s="210" t="s">
        <v>143</v>
      </c>
      <c r="E152" s="39"/>
      <c r="F152" s="214" t="s">
        <v>285</v>
      </c>
      <c r="G152" s="39"/>
      <c r="H152" s="39"/>
      <c r="I152" s="146"/>
      <c r="J152" s="39"/>
      <c r="K152" s="39"/>
      <c r="L152" s="43"/>
      <c r="M152" s="212"/>
      <c r="N152" s="213"/>
      <c r="O152" s="84"/>
      <c r="P152" s="84"/>
      <c r="Q152" s="84"/>
      <c r="R152" s="84"/>
      <c r="S152" s="84"/>
      <c r="T152" s="85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5" t="s">
        <v>143</v>
      </c>
      <c r="AU152" s="15" t="s">
        <v>80</v>
      </c>
    </row>
    <row r="153" s="2" customFormat="1" ht="16.5" customHeight="1">
      <c r="A153" s="37"/>
      <c r="B153" s="38"/>
      <c r="C153" s="197" t="s">
        <v>286</v>
      </c>
      <c r="D153" s="197" t="s">
        <v>134</v>
      </c>
      <c r="E153" s="198" t="s">
        <v>287</v>
      </c>
      <c r="F153" s="199" t="s">
        <v>288</v>
      </c>
      <c r="G153" s="200" t="s">
        <v>164</v>
      </c>
      <c r="H153" s="201">
        <v>13</v>
      </c>
      <c r="I153" s="202"/>
      <c r="J153" s="203">
        <f>ROUND(I153*H153,2)</f>
        <v>0</v>
      </c>
      <c r="K153" s="199" t="s">
        <v>39</v>
      </c>
      <c r="L153" s="43"/>
      <c r="M153" s="204" t="s">
        <v>39</v>
      </c>
      <c r="N153" s="205" t="s">
        <v>53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8" t="s">
        <v>138</v>
      </c>
      <c r="AT153" s="208" t="s">
        <v>134</v>
      </c>
      <c r="AU153" s="208" t="s">
        <v>80</v>
      </c>
      <c r="AY153" s="15" t="s">
        <v>139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138</v>
      </c>
      <c r="BK153" s="209">
        <f>ROUND(I153*H153,2)</f>
        <v>0</v>
      </c>
      <c r="BL153" s="15" t="s">
        <v>138</v>
      </c>
      <c r="BM153" s="208" t="s">
        <v>289</v>
      </c>
    </row>
    <row r="154" s="2" customFormat="1">
      <c r="A154" s="37"/>
      <c r="B154" s="38"/>
      <c r="C154" s="39"/>
      <c r="D154" s="210" t="s">
        <v>141</v>
      </c>
      <c r="E154" s="39"/>
      <c r="F154" s="211" t="s">
        <v>290</v>
      </c>
      <c r="G154" s="39"/>
      <c r="H154" s="39"/>
      <c r="I154" s="146"/>
      <c r="J154" s="39"/>
      <c r="K154" s="39"/>
      <c r="L154" s="43"/>
      <c r="M154" s="212"/>
      <c r="N154" s="213"/>
      <c r="O154" s="84"/>
      <c r="P154" s="84"/>
      <c r="Q154" s="84"/>
      <c r="R154" s="84"/>
      <c r="S154" s="84"/>
      <c r="T154" s="8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5" t="s">
        <v>141</v>
      </c>
      <c r="AU154" s="15" t="s">
        <v>80</v>
      </c>
    </row>
    <row r="155" s="2" customFormat="1">
      <c r="A155" s="37"/>
      <c r="B155" s="38"/>
      <c r="C155" s="39"/>
      <c r="D155" s="210" t="s">
        <v>143</v>
      </c>
      <c r="E155" s="39"/>
      <c r="F155" s="214" t="s">
        <v>285</v>
      </c>
      <c r="G155" s="39"/>
      <c r="H155" s="39"/>
      <c r="I155" s="146"/>
      <c r="J155" s="39"/>
      <c r="K155" s="39"/>
      <c r="L155" s="43"/>
      <c r="M155" s="212"/>
      <c r="N155" s="213"/>
      <c r="O155" s="84"/>
      <c r="P155" s="84"/>
      <c r="Q155" s="84"/>
      <c r="R155" s="84"/>
      <c r="S155" s="84"/>
      <c r="T155" s="85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5" t="s">
        <v>143</v>
      </c>
      <c r="AU155" s="15" t="s">
        <v>80</v>
      </c>
    </row>
    <row r="156" s="2" customFormat="1" ht="16.5" customHeight="1">
      <c r="A156" s="37"/>
      <c r="B156" s="38"/>
      <c r="C156" s="197" t="s">
        <v>291</v>
      </c>
      <c r="D156" s="197" t="s">
        <v>134</v>
      </c>
      <c r="E156" s="198" t="s">
        <v>292</v>
      </c>
      <c r="F156" s="199" t="s">
        <v>293</v>
      </c>
      <c r="G156" s="200" t="s">
        <v>164</v>
      </c>
      <c r="H156" s="201">
        <v>4</v>
      </c>
      <c r="I156" s="202"/>
      <c r="J156" s="203">
        <f>ROUND(I156*H156,2)</f>
        <v>0</v>
      </c>
      <c r="K156" s="199" t="s">
        <v>39</v>
      </c>
      <c r="L156" s="43"/>
      <c r="M156" s="204" t="s">
        <v>39</v>
      </c>
      <c r="N156" s="205" t="s">
        <v>53</v>
      </c>
      <c r="O156" s="84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8" t="s">
        <v>138</v>
      </c>
      <c r="AT156" s="208" t="s">
        <v>134</v>
      </c>
      <c r="AU156" s="208" t="s">
        <v>80</v>
      </c>
      <c r="AY156" s="15" t="s">
        <v>139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5" t="s">
        <v>138</v>
      </c>
      <c r="BK156" s="209">
        <f>ROUND(I156*H156,2)</f>
        <v>0</v>
      </c>
      <c r="BL156" s="15" t="s">
        <v>138</v>
      </c>
      <c r="BM156" s="208" t="s">
        <v>294</v>
      </c>
    </row>
    <row r="157" s="2" customFormat="1">
      <c r="A157" s="37"/>
      <c r="B157" s="38"/>
      <c r="C157" s="39"/>
      <c r="D157" s="210" t="s">
        <v>141</v>
      </c>
      <c r="E157" s="39"/>
      <c r="F157" s="211" t="s">
        <v>295</v>
      </c>
      <c r="G157" s="39"/>
      <c r="H157" s="39"/>
      <c r="I157" s="146"/>
      <c r="J157" s="39"/>
      <c r="K157" s="39"/>
      <c r="L157" s="43"/>
      <c r="M157" s="212"/>
      <c r="N157" s="213"/>
      <c r="O157" s="84"/>
      <c r="P157" s="84"/>
      <c r="Q157" s="84"/>
      <c r="R157" s="84"/>
      <c r="S157" s="84"/>
      <c r="T157" s="85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5" t="s">
        <v>141</v>
      </c>
      <c r="AU157" s="15" t="s">
        <v>80</v>
      </c>
    </row>
    <row r="158" s="2" customFormat="1">
      <c r="A158" s="37"/>
      <c r="B158" s="38"/>
      <c r="C158" s="39"/>
      <c r="D158" s="210" t="s">
        <v>143</v>
      </c>
      <c r="E158" s="39"/>
      <c r="F158" s="214" t="s">
        <v>285</v>
      </c>
      <c r="G158" s="39"/>
      <c r="H158" s="39"/>
      <c r="I158" s="146"/>
      <c r="J158" s="39"/>
      <c r="K158" s="39"/>
      <c r="L158" s="43"/>
      <c r="M158" s="212"/>
      <c r="N158" s="213"/>
      <c r="O158" s="84"/>
      <c r="P158" s="84"/>
      <c r="Q158" s="84"/>
      <c r="R158" s="84"/>
      <c r="S158" s="84"/>
      <c r="T158" s="85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5" t="s">
        <v>143</v>
      </c>
      <c r="AU158" s="15" t="s">
        <v>80</v>
      </c>
    </row>
    <row r="159" s="2" customFormat="1" ht="16.5" customHeight="1">
      <c r="A159" s="37"/>
      <c r="B159" s="38"/>
      <c r="C159" s="197" t="s">
        <v>296</v>
      </c>
      <c r="D159" s="197" t="s">
        <v>134</v>
      </c>
      <c r="E159" s="198" t="s">
        <v>297</v>
      </c>
      <c r="F159" s="199" t="s">
        <v>298</v>
      </c>
      <c r="G159" s="200" t="s">
        <v>164</v>
      </c>
      <c r="H159" s="201">
        <v>13</v>
      </c>
      <c r="I159" s="202"/>
      <c r="J159" s="203">
        <f>ROUND(I159*H159,2)</f>
        <v>0</v>
      </c>
      <c r="K159" s="199" t="s">
        <v>39</v>
      </c>
      <c r="L159" s="43"/>
      <c r="M159" s="204" t="s">
        <v>39</v>
      </c>
      <c r="N159" s="205" t="s">
        <v>53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8" t="s">
        <v>138</v>
      </c>
      <c r="AT159" s="208" t="s">
        <v>134</v>
      </c>
      <c r="AU159" s="208" t="s">
        <v>80</v>
      </c>
      <c r="AY159" s="15" t="s">
        <v>139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138</v>
      </c>
      <c r="BK159" s="209">
        <f>ROUND(I159*H159,2)</f>
        <v>0</v>
      </c>
      <c r="BL159" s="15" t="s">
        <v>138</v>
      </c>
      <c r="BM159" s="208" t="s">
        <v>299</v>
      </c>
    </row>
    <row r="160" s="2" customFormat="1">
      <c r="A160" s="37"/>
      <c r="B160" s="38"/>
      <c r="C160" s="39"/>
      <c r="D160" s="210" t="s">
        <v>141</v>
      </c>
      <c r="E160" s="39"/>
      <c r="F160" s="211" t="s">
        <v>300</v>
      </c>
      <c r="G160" s="39"/>
      <c r="H160" s="39"/>
      <c r="I160" s="146"/>
      <c r="J160" s="39"/>
      <c r="K160" s="39"/>
      <c r="L160" s="43"/>
      <c r="M160" s="212"/>
      <c r="N160" s="213"/>
      <c r="O160" s="84"/>
      <c r="P160" s="84"/>
      <c r="Q160" s="84"/>
      <c r="R160" s="84"/>
      <c r="S160" s="84"/>
      <c r="T160" s="85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5" t="s">
        <v>141</v>
      </c>
      <c r="AU160" s="15" t="s">
        <v>80</v>
      </c>
    </row>
    <row r="161" s="2" customFormat="1">
      <c r="A161" s="37"/>
      <c r="B161" s="38"/>
      <c r="C161" s="39"/>
      <c r="D161" s="210" t="s">
        <v>143</v>
      </c>
      <c r="E161" s="39"/>
      <c r="F161" s="214" t="s">
        <v>285</v>
      </c>
      <c r="G161" s="39"/>
      <c r="H161" s="39"/>
      <c r="I161" s="146"/>
      <c r="J161" s="39"/>
      <c r="K161" s="39"/>
      <c r="L161" s="43"/>
      <c r="M161" s="212"/>
      <c r="N161" s="213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5" t="s">
        <v>143</v>
      </c>
      <c r="AU161" s="15" t="s">
        <v>80</v>
      </c>
    </row>
    <row r="162" s="2" customFormat="1" ht="33" customHeight="1">
      <c r="A162" s="37"/>
      <c r="B162" s="38"/>
      <c r="C162" s="197" t="s">
        <v>301</v>
      </c>
      <c r="D162" s="197" t="s">
        <v>134</v>
      </c>
      <c r="E162" s="198" t="s">
        <v>302</v>
      </c>
      <c r="F162" s="199" t="s">
        <v>303</v>
      </c>
      <c r="G162" s="200" t="s">
        <v>164</v>
      </c>
      <c r="H162" s="201">
        <v>2</v>
      </c>
      <c r="I162" s="202"/>
      <c r="J162" s="203">
        <f>ROUND(I162*H162,2)</f>
        <v>0</v>
      </c>
      <c r="K162" s="199" t="s">
        <v>39</v>
      </c>
      <c r="L162" s="43"/>
      <c r="M162" s="204" t="s">
        <v>39</v>
      </c>
      <c r="N162" s="205" t="s">
        <v>53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8" t="s">
        <v>138</v>
      </c>
      <c r="AT162" s="208" t="s">
        <v>134</v>
      </c>
      <c r="AU162" s="208" t="s">
        <v>80</v>
      </c>
      <c r="AY162" s="15" t="s">
        <v>139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138</v>
      </c>
      <c r="BK162" s="209">
        <f>ROUND(I162*H162,2)</f>
        <v>0</v>
      </c>
      <c r="BL162" s="15" t="s">
        <v>138</v>
      </c>
      <c r="BM162" s="208" t="s">
        <v>304</v>
      </c>
    </row>
    <row r="163" s="2" customFormat="1">
      <c r="A163" s="37"/>
      <c r="B163" s="38"/>
      <c r="C163" s="39"/>
      <c r="D163" s="210" t="s">
        <v>141</v>
      </c>
      <c r="E163" s="39"/>
      <c r="F163" s="211" t="s">
        <v>305</v>
      </c>
      <c r="G163" s="39"/>
      <c r="H163" s="39"/>
      <c r="I163" s="146"/>
      <c r="J163" s="39"/>
      <c r="K163" s="39"/>
      <c r="L163" s="43"/>
      <c r="M163" s="212"/>
      <c r="N163" s="213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5" t="s">
        <v>141</v>
      </c>
      <c r="AU163" s="15" t="s">
        <v>80</v>
      </c>
    </row>
    <row r="164" s="2" customFormat="1">
      <c r="A164" s="37"/>
      <c r="B164" s="38"/>
      <c r="C164" s="39"/>
      <c r="D164" s="210" t="s">
        <v>143</v>
      </c>
      <c r="E164" s="39"/>
      <c r="F164" s="214" t="s">
        <v>306</v>
      </c>
      <c r="G164" s="39"/>
      <c r="H164" s="39"/>
      <c r="I164" s="146"/>
      <c r="J164" s="39"/>
      <c r="K164" s="39"/>
      <c r="L164" s="43"/>
      <c r="M164" s="212"/>
      <c r="N164" s="213"/>
      <c r="O164" s="84"/>
      <c r="P164" s="84"/>
      <c r="Q164" s="84"/>
      <c r="R164" s="84"/>
      <c r="S164" s="84"/>
      <c r="T164" s="85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5" t="s">
        <v>143</v>
      </c>
      <c r="AU164" s="15" t="s">
        <v>80</v>
      </c>
    </row>
    <row r="165" s="2" customFormat="1" ht="16.5" customHeight="1">
      <c r="A165" s="37"/>
      <c r="B165" s="38"/>
      <c r="C165" s="197" t="s">
        <v>307</v>
      </c>
      <c r="D165" s="197" t="s">
        <v>134</v>
      </c>
      <c r="E165" s="198" t="s">
        <v>308</v>
      </c>
      <c r="F165" s="199" t="s">
        <v>309</v>
      </c>
      <c r="G165" s="200" t="s">
        <v>164</v>
      </c>
      <c r="H165" s="201">
        <v>1</v>
      </c>
      <c r="I165" s="202"/>
      <c r="J165" s="203">
        <f>ROUND(I165*H165,2)</f>
        <v>0</v>
      </c>
      <c r="K165" s="199" t="s">
        <v>39</v>
      </c>
      <c r="L165" s="43"/>
      <c r="M165" s="204" t="s">
        <v>39</v>
      </c>
      <c r="N165" s="205" t="s">
        <v>53</v>
      </c>
      <c r="O165" s="84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8" t="s">
        <v>138</v>
      </c>
      <c r="AT165" s="208" t="s">
        <v>134</v>
      </c>
      <c r="AU165" s="208" t="s">
        <v>80</v>
      </c>
      <c r="AY165" s="15" t="s">
        <v>139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138</v>
      </c>
      <c r="BK165" s="209">
        <f>ROUND(I165*H165,2)</f>
        <v>0</v>
      </c>
      <c r="BL165" s="15" t="s">
        <v>138</v>
      </c>
      <c r="BM165" s="208" t="s">
        <v>310</v>
      </c>
    </row>
    <row r="166" s="2" customFormat="1">
      <c r="A166" s="37"/>
      <c r="B166" s="38"/>
      <c r="C166" s="39"/>
      <c r="D166" s="210" t="s">
        <v>141</v>
      </c>
      <c r="E166" s="39"/>
      <c r="F166" s="211" t="s">
        <v>311</v>
      </c>
      <c r="G166" s="39"/>
      <c r="H166" s="39"/>
      <c r="I166" s="146"/>
      <c r="J166" s="39"/>
      <c r="K166" s="39"/>
      <c r="L166" s="43"/>
      <c r="M166" s="212"/>
      <c r="N166" s="213"/>
      <c r="O166" s="84"/>
      <c r="P166" s="84"/>
      <c r="Q166" s="84"/>
      <c r="R166" s="84"/>
      <c r="S166" s="84"/>
      <c r="T166" s="85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5" t="s">
        <v>141</v>
      </c>
      <c r="AU166" s="15" t="s">
        <v>80</v>
      </c>
    </row>
    <row r="167" s="2" customFormat="1" ht="16.5" customHeight="1">
      <c r="A167" s="37"/>
      <c r="B167" s="38"/>
      <c r="C167" s="197" t="s">
        <v>312</v>
      </c>
      <c r="D167" s="197" t="s">
        <v>134</v>
      </c>
      <c r="E167" s="198" t="s">
        <v>313</v>
      </c>
      <c r="F167" s="199" t="s">
        <v>314</v>
      </c>
      <c r="G167" s="200" t="s">
        <v>164</v>
      </c>
      <c r="H167" s="201">
        <v>1</v>
      </c>
      <c r="I167" s="202"/>
      <c r="J167" s="203">
        <f>ROUND(I167*H167,2)</f>
        <v>0</v>
      </c>
      <c r="K167" s="199" t="s">
        <v>39</v>
      </c>
      <c r="L167" s="43"/>
      <c r="M167" s="204" t="s">
        <v>39</v>
      </c>
      <c r="N167" s="205" t="s">
        <v>53</v>
      </c>
      <c r="O167" s="84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8" t="s">
        <v>138</v>
      </c>
      <c r="AT167" s="208" t="s">
        <v>134</v>
      </c>
      <c r="AU167" s="208" t="s">
        <v>80</v>
      </c>
      <c r="AY167" s="15" t="s">
        <v>139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138</v>
      </c>
      <c r="BK167" s="209">
        <f>ROUND(I167*H167,2)</f>
        <v>0</v>
      </c>
      <c r="BL167" s="15" t="s">
        <v>138</v>
      </c>
      <c r="BM167" s="208" t="s">
        <v>315</v>
      </c>
    </row>
    <row r="168" s="2" customFormat="1">
      <c r="A168" s="37"/>
      <c r="B168" s="38"/>
      <c r="C168" s="39"/>
      <c r="D168" s="210" t="s">
        <v>141</v>
      </c>
      <c r="E168" s="39"/>
      <c r="F168" s="211" t="s">
        <v>316</v>
      </c>
      <c r="G168" s="39"/>
      <c r="H168" s="39"/>
      <c r="I168" s="146"/>
      <c r="J168" s="39"/>
      <c r="K168" s="39"/>
      <c r="L168" s="43"/>
      <c r="M168" s="212"/>
      <c r="N168" s="213"/>
      <c r="O168" s="84"/>
      <c r="P168" s="84"/>
      <c r="Q168" s="84"/>
      <c r="R168" s="84"/>
      <c r="S168" s="84"/>
      <c r="T168" s="85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5" t="s">
        <v>141</v>
      </c>
      <c r="AU168" s="15" t="s">
        <v>80</v>
      </c>
    </row>
    <row r="169" s="2" customFormat="1" ht="16.5" customHeight="1">
      <c r="A169" s="37"/>
      <c r="B169" s="38"/>
      <c r="C169" s="197" t="s">
        <v>317</v>
      </c>
      <c r="D169" s="197" t="s">
        <v>134</v>
      </c>
      <c r="E169" s="198" t="s">
        <v>318</v>
      </c>
      <c r="F169" s="199" t="s">
        <v>319</v>
      </c>
      <c r="G169" s="200" t="s">
        <v>164</v>
      </c>
      <c r="H169" s="201">
        <v>5</v>
      </c>
      <c r="I169" s="202"/>
      <c r="J169" s="203">
        <f>ROUND(I169*H169,2)</f>
        <v>0</v>
      </c>
      <c r="K169" s="199" t="s">
        <v>39</v>
      </c>
      <c r="L169" s="43"/>
      <c r="M169" s="204" t="s">
        <v>39</v>
      </c>
      <c r="N169" s="205" t="s">
        <v>53</v>
      </c>
      <c r="O169" s="84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8" t="s">
        <v>138</v>
      </c>
      <c r="AT169" s="208" t="s">
        <v>134</v>
      </c>
      <c r="AU169" s="208" t="s">
        <v>80</v>
      </c>
      <c r="AY169" s="15" t="s">
        <v>139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5" t="s">
        <v>138</v>
      </c>
      <c r="BK169" s="209">
        <f>ROUND(I169*H169,2)</f>
        <v>0</v>
      </c>
      <c r="BL169" s="15" t="s">
        <v>138</v>
      </c>
      <c r="BM169" s="208" t="s">
        <v>320</v>
      </c>
    </row>
    <row r="170" s="2" customFormat="1">
      <c r="A170" s="37"/>
      <c r="B170" s="38"/>
      <c r="C170" s="39"/>
      <c r="D170" s="210" t="s">
        <v>141</v>
      </c>
      <c r="E170" s="39"/>
      <c r="F170" s="211" t="s">
        <v>321</v>
      </c>
      <c r="G170" s="39"/>
      <c r="H170" s="39"/>
      <c r="I170" s="146"/>
      <c r="J170" s="39"/>
      <c r="K170" s="39"/>
      <c r="L170" s="43"/>
      <c r="M170" s="212"/>
      <c r="N170" s="213"/>
      <c r="O170" s="84"/>
      <c r="P170" s="84"/>
      <c r="Q170" s="84"/>
      <c r="R170" s="84"/>
      <c r="S170" s="84"/>
      <c r="T170" s="85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5" t="s">
        <v>141</v>
      </c>
      <c r="AU170" s="15" t="s">
        <v>80</v>
      </c>
    </row>
    <row r="171" s="2" customFormat="1">
      <c r="A171" s="37"/>
      <c r="B171" s="38"/>
      <c r="C171" s="39"/>
      <c r="D171" s="210" t="s">
        <v>143</v>
      </c>
      <c r="E171" s="39"/>
      <c r="F171" s="214" t="s">
        <v>322</v>
      </c>
      <c r="G171" s="39"/>
      <c r="H171" s="39"/>
      <c r="I171" s="146"/>
      <c r="J171" s="39"/>
      <c r="K171" s="39"/>
      <c r="L171" s="43"/>
      <c r="M171" s="212"/>
      <c r="N171" s="213"/>
      <c r="O171" s="84"/>
      <c r="P171" s="84"/>
      <c r="Q171" s="84"/>
      <c r="R171" s="84"/>
      <c r="S171" s="84"/>
      <c r="T171" s="85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5" t="s">
        <v>143</v>
      </c>
      <c r="AU171" s="15" t="s">
        <v>80</v>
      </c>
    </row>
    <row r="172" s="2" customFormat="1" ht="21.75" customHeight="1">
      <c r="A172" s="37"/>
      <c r="B172" s="38"/>
      <c r="C172" s="197" t="s">
        <v>323</v>
      </c>
      <c r="D172" s="197" t="s">
        <v>134</v>
      </c>
      <c r="E172" s="198" t="s">
        <v>324</v>
      </c>
      <c r="F172" s="199" t="s">
        <v>325</v>
      </c>
      <c r="G172" s="200" t="s">
        <v>277</v>
      </c>
      <c r="H172" s="201">
        <v>25</v>
      </c>
      <c r="I172" s="202"/>
      <c r="J172" s="203">
        <f>ROUND(I172*H172,2)</f>
        <v>0</v>
      </c>
      <c r="K172" s="199" t="s">
        <v>39</v>
      </c>
      <c r="L172" s="43"/>
      <c r="M172" s="204" t="s">
        <v>39</v>
      </c>
      <c r="N172" s="205" t="s">
        <v>53</v>
      </c>
      <c r="O172" s="84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8" t="s">
        <v>138</v>
      </c>
      <c r="AT172" s="208" t="s">
        <v>134</v>
      </c>
      <c r="AU172" s="208" t="s">
        <v>80</v>
      </c>
      <c r="AY172" s="15" t="s">
        <v>139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5" t="s">
        <v>138</v>
      </c>
      <c r="BK172" s="209">
        <f>ROUND(I172*H172,2)</f>
        <v>0</v>
      </c>
      <c r="BL172" s="15" t="s">
        <v>138</v>
      </c>
      <c r="BM172" s="208" t="s">
        <v>326</v>
      </c>
    </row>
    <row r="173" s="2" customFormat="1">
      <c r="A173" s="37"/>
      <c r="B173" s="38"/>
      <c r="C173" s="39"/>
      <c r="D173" s="210" t="s">
        <v>141</v>
      </c>
      <c r="E173" s="39"/>
      <c r="F173" s="211" t="s">
        <v>327</v>
      </c>
      <c r="G173" s="39"/>
      <c r="H173" s="39"/>
      <c r="I173" s="146"/>
      <c r="J173" s="39"/>
      <c r="K173" s="39"/>
      <c r="L173" s="43"/>
      <c r="M173" s="212"/>
      <c r="N173" s="213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5" t="s">
        <v>141</v>
      </c>
      <c r="AU173" s="15" t="s">
        <v>80</v>
      </c>
    </row>
    <row r="174" s="2" customFormat="1">
      <c r="A174" s="37"/>
      <c r="B174" s="38"/>
      <c r="C174" s="39"/>
      <c r="D174" s="210" t="s">
        <v>143</v>
      </c>
      <c r="E174" s="39"/>
      <c r="F174" s="214" t="s">
        <v>150</v>
      </c>
      <c r="G174" s="39"/>
      <c r="H174" s="39"/>
      <c r="I174" s="146"/>
      <c r="J174" s="39"/>
      <c r="K174" s="39"/>
      <c r="L174" s="43"/>
      <c r="M174" s="212"/>
      <c r="N174" s="213"/>
      <c r="O174" s="84"/>
      <c r="P174" s="84"/>
      <c r="Q174" s="84"/>
      <c r="R174" s="84"/>
      <c r="S174" s="84"/>
      <c r="T174" s="85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5" t="s">
        <v>143</v>
      </c>
      <c r="AU174" s="15" t="s">
        <v>80</v>
      </c>
    </row>
    <row r="175" s="2" customFormat="1" ht="16.5" customHeight="1">
      <c r="A175" s="37"/>
      <c r="B175" s="38"/>
      <c r="C175" s="197" t="s">
        <v>328</v>
      </c>
      <c r="D175" s="197" t="s">
        <v>134</v>
      </c>
      <c r="E175" s="198" t="s">
        <v>329</v>
      </c>
      <c r="F175" s="199" t="s">
        <v>330</v>
      </c>
      <c r="G175" s="200" t="s">
        <v>277</v>
      </c>
      <c r="H175" s="201">
        <v>25</v>
      </c>
      <c r="I175" s="202"/>
      <c r="J175" s="203">
        <f>ROUND(I175*H175,2)</f>
        <v>0</v>
      </c>
      <c r="K175" s="199" t="s">
        <v>39</v>
      </c>
      <c r="L175" s="43"/>
      <c r="M175" s="204" t="s">
        <v>39</v>
      </c>
      <c r="N175" s="205" t="s">
        <v>53</v>
      </c>
      <c r="O175" s="84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8" t="s">
        <v>138</v>
      </c>
      <c r="AT175" s="208" t="s">
        <v>134</v>
      </c>
      <c r="AU175" s="208" t="s">
        <v>80</v>
      </c>
      <c r="AY175" s="15" t="s">
        <v>139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5" t="s">
        <v>138</v>
      </c>
      <c r="BK175" s="209">
        <f>ROUND(I175*H175,2)</f>
        <v>0</v>
      </c>
      <c r="BL175" s="15" t="s">
        <v>138</v>
      </c>
      <c r="BM175" s="208" t="s">
        <v>331</v>
      </c>
    </row>
    <row r="176" s="2" customFormat="1">
      <c r="A176" s="37"/>
      <c r="B176" s="38"/>
      <c r="C176" s="39"/>
      <c r="D176" s="210" t="s">
        <v>141</v>
      </c>
      <c r="E176" s="39"/>
      <c r="F176" s="211" t="s">
        <v>332</v>
      </c>
      <c r="G176" s="39"/>
      <c r="H176" s="39"/>
      <c r="I176" s="146"/>
      <c r="J176" s="39"/>
      <c r="K176" s="39"/>
      <c r="L176" s="43"/>
      <c r="M176" s="212"/>
      <c r="N176" s="213"/>
      <c r="O176" s="84"/>
      <c r="P176" s="84"/>
      <c r="Q176" s="84"/>
      <c r="R176" s="84"/>
      <c r="S176" s="84"/>
      <c r="T176" s="85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5" t="s">
        <v>141</v>
      </c>
      <c r="AU176" s="15" t="s">
        <v>80</v>
      </c>
    </row>
    <row r="177" s="2" customFormat="1" ht="21.75" customHeight="1">
      <c r="A177" s="37"/>
      <c r="B177" s="38"/>
      <c r="C177" s="197" t="s">
        <v>333</v>
      </c>
      <c r="D177" s="197" t="s">
        <v>134</v>
      </c>
      <c r="E177" s="198" t="s">
        <v>334</v>
      </c>
      <c r="F177" s="199" t="s">
        <v>335</v>
      </c>
      <c r="G177" s="200" t="s">
        <v>164</v>
      </c>
      <c r="H177" s="201">
        <v>3</v>
      </c>
      <c r="I177" s="202"/>
      <c r="J177" s="203">
        <f>ROUND(I177*H177,2)</f>
        <v>0</v>
      </c>
      <c r="K177" s="199" t="s">
        <v>39</v>
      </c>
      <c r="L177" s="43"/>
      <c r="M177" s="204" t="s">
        <v>39</v>
      </c>
      <c r="N177" s="205" t="s">
        <v>53</v>
      </c>
      <c r="O177" s="84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8" t="s">
        <v>138</v>
      </c>
      <c r="AT177" s="208" t="s">
        <v>134</v>
      </c>
      <c r="AU177" s="208" t="s">
        <v>80</v>
      </c>
      <c r="AY177" s="15" t="s">
        <v>139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138</v>
      </c>
      <c r="BK177" s="209">
        <f>ROUND(I177*H177,2)</f>
        <v>0</v>
      </c>
      <c r="BL177" s="15" t="s">
        <v>138</v>
      </c>
      <c r="BM177" s="208" t="s">
        <v>336</v>
      </c>
    </row>
    <row r="178" s="2" customFormat="1">
      <c r="A178" s="37"/>
      <c r="B178" s="38"/>
      <c r="C178" s="39"/>
      <c r="D178" s="210" t="s">
        <v>141</v>
      </c>
      <c r="E178" s="39"/>
      <c r="F178" s="211" t="s">
        <v>335</v>
      </c>
      <c r="G178" s="39"/>
      <c r="H178" s="39"/>
      <c r="I178" s="146"/>
      <c r="J178" s="39"/>
      <c r="K178" s="39"/>
      <c r="L178" s="43"/>
      <c r="M178" s="212"/>
      <c r="N178" s="213"/>
      <c r="O178" s="84"/>
      <c r="P178" s="84"/>
      <c r="Q178" s="84"/>
      <c r="R178" s="84"/>
      <c r="S178" s="84"/>
      <c r="T178" s="85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5" t="s">
        <v>141</v>
      </c>
      <c r="AU178" s="15" t="s">
        <v>80</v>
      </c>
    </row>
    <row r="179" s="2" customFormat="1" ht="33" customHeight="1">
      <c r="A179" s="37"/>
      <c r="B179" s="38"/>
      <c r="C179" s="197" t="s">
        <v>337</v>
      </c>
      <c r="D179" s="197" t="s">
        <v>134</v>
      </c>
      <c r="E179" s="198" t="s">
        <v>338</v>
      </c>
      <c r="F179" s="199" t="s">
        <v>339</v>
      </c>
      <c r="G179" s="200" t="s">
        <v>164</v>
      </c>
      <c r="H179" s="201">
        <v>3</v>
      </c>
      <c r="I179" s="202"/>
      <c r="J179" s="203">
        <f>ROUND(I179*H179,2)</f>
        <v>0</v>
      </c>
      <c r="K179" s="199" t="s">
        <v>39</v>
      </c>
      <c r="L179" s="43"/>
      <c r="M179" s="204" t="s">
        <v>39</v>
      </c>
      <c r="N179" s="205" t="s">
        <v>53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8" t="s">
        <v>138</v>
      </c>
      <c r="AT179" s="208" t="s">
        <v>134</v>
      </c>
      <c r="AU179" s="208" t="s">
        <v>80</v>
      </c>
      <c r="AY179" s="15" t="s">
        <v>139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138</v>
      </c>
      <c r="BK179" s="209">
        <f>ROUND(I179*H179,2)</f>
        <v>0</v>
      </c>
      <c r="BL179" s="15" t="s">
        <v>138</v>
      </c>
      <c r="BM179" s="208" t="s">
        <v>340</v>
      </c>
    </row>
    <row r="180" s="2" customFormat="1">
      <c r="A180" s="37"/>
      <c r="B180" s="38"/>
      <c r="C180" s="39"/>
      <c r="D180" s="210" t="s">
        <v>141</v>
      </c>
      <c r="E180" s="39"/>
      <c r="F180" s="211" t="s">
        <v>341</v>
      </c>
      <c r="G180" s="39"/>
      <c r="H180" s="39"/>
      <c r="I180" s="146"/>
      <c r="J180" s="39"/>
      <c r="K180" s="39"/>
      <c r="L180" s="43"/>
      <c r="M180" s="212"/>
      <c r="N180" s="213"/>
      <c r="O180" s="84"/>
      <c r="P180" s="84"/>
      <c r="Q180" s="84"/>
      <c r="R180" s="84"/>
      <c r="S180" s="84"/>
      <c r="T180" s="85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5" t="s">
        <v>141</v>
      </c>
      <c r="AU180" s="15" t="s">
        <v>80</v>
      </c>
    </row>
    <row r="181" s="2" customFormat="1" ht="16.5" customHeight="1">
      <c r="A181" s="37"/>
      <c r="B181" s="38"/>
      <c r="C181" s="197" t="s">
        <v>342</v>
      </c>
      <c r="D181" s="197" t="s">
        <v>134</v>
      </c>
      <c r="E181" s="198" t="s">
        <v>343</v>
      </c>
      <c r="F181" s="199" t="s">
        <v>344</v>
      </c>
      <c r="G181" s="200" t="s">
        <v>164</v>
      </c>
      <c r="H181" s="201">
        <v>627</v>
      </c>
      <c r="I181" s="202"/>
      <c r="J181" s="203">
        <f>ROUND(I181*H181,2)</f>
        <v>0</v>
      </c>
      <c r="K181" s="199" t="s">
        <v>39</v>
      </c>
      <c r="L181" s="43"/>
      <c r="M181" s="204" t="s">
        <v>39</v>
      </c>
      <c r="N181" s="205" t="s">
        <v>53</v>
      </c>
      <c r="O181" s="84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8" t="s">
        <v>138</v>
      </c>
      <c r="AT181" s="208" t="s">
        <v>134</v>
      </c>
      <c r="AU181" s="208" t="s">
        <v>80</v>
      </c>
      <c r="AY181" s="15" t="s">
        <v>139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138</v>
      </c>
      <c r="BK181" s="209">
        <f>ROUND(I181*H181,2)</f>
        <v>0</v>
      </c>
      <c r="BL181" s="15" t="s">
        <v>138</v>
      </c>
      <c r="BM181" s="208" t="s">
        <v>345</v>
      </c>
    </row>
    <row r="182" s="2" customFormat="1">
      <c r="A182" s="37"/>
      <c r="B182" s="38"/>
      <c r="C182" s="39"/>
      <c r="D182" s="210" t="s">
        <v>141</v>
      </c>
      <c r="E182" s="39"/>
      <c r="F182" s="211" t="s">
        <v>346</v>
      </c>
      <c r="G182" s="39"/>
      <c r="H182" s="39"/>
      <c r="I182" s="146"/>
      <c r="J182" s="39"/>
      <c r="K182" s="39"/>
      <c r="L182" s="43"/>
      <c r="M182" s="212"/>
      <c r="N182" s="213"/>
      <c r="O182" s="84"/>
      <c r="P182" s="84"/>
      <c r="Q182" s="84"/>
      <c r="R182" s="84"/>
      <c r="S182" s="84"/>
      <c r="T182" s="85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5" t="s">
        <v>141</v>
      </c>
      <c r="AU182" s="15" t="s">
        <v>80</v>
      </c>
    </row>
    <row r="183" s="2" customFormat="1">
      <c r="A183" s="37"/>
      <c r="B183" s="38"/>
      <c r="C183" s="39"/>
      <c r="D183" s="210" t="s">
        <v>143</v>
      </c>
      <c r="E183" s="39"/>
      <c r="F183" s="214" t="s">
        <v>347</v>
      </c>
      <c r="G183" s="39"/>
      <c r="H183" s="39"/>
      <c r="I183" s="146"/>
      <c r="J183" s="39"/>
      <c r="K183" s="39"/>
      <c r="L183" s="43"/>
      <c r="M183" s="212"/>
      <c r="N183" s="213"/>
      <c r="O183" s="84"/>
      <c r="P183" s="84"/>
      <c r="Q183" s="84"/>
      <c r="R183" s="84"/>
      <c r="S183" s="84"/>
      <c r="T183" s="85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5" t="s">
        <v>143</v>
      </c>
      <c r="AU183" s="15" t="s">
        <v>80</v>
      </c>
    </row>
    <row r="184" s="2" customFormat="1" ht="16.5" customHeight="1">
      <c r="A184" s="37"/>
      <c r="B184" s="38"/>
      <c r="C184" s="215" t="s">
        <v>348</v>
      </c>
      <c r="D184" s="215" t="s">
        <v>349</v>
      </c>
      <c r="E184" s="216" t="s">
        <v>350</v>
      </c>
      <c r="F184" s="217" t="s">
        <v>351</v>
      </c>
      <c r="G184" s="218" t="s">
        <v>277</v>
      </c>
      <c r="H184" s="219">
        <v>95</v>
      </c>
      <c r="I184" s="220"/>
      <c r="J184" s="221">
        <f>ROUND(I184*H184,2)</f>
        <v>0</v>
      </c>
      <c r="K184" s="217" t="s">
        <v>39</v>
      </c>
      <c r="L184" s="222"/>
      <c r="M184" s="223" t="s">
        <v>39</v>
      </c>
      <c r="N184" s="224" t="s">
        <v>53</v>
      </c>
      <c r="O184" s="84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8" t="s">
        <v>180</v>
      </c>
      <c r="AT184" s="208" t="s">
        <v>349</v>
      </c>
      <c r="AU184" s="208" t="s">
        <v>80</v>
      </c>
      <c r="AY184" s="15" t="s">
        <v>139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5" t="s">
        <v>138</v>
      </c>
      <c r="BK184" s="209">
        <f>ROUND(I184*H184,2)</f>
        <v>0</v>
      </c>
      <c r="BL184" s="15" t="s">
        <v>138</v>
      </c>
      <c r="BM184" s="208" t="s">
        <v>352</v>
      </c>
    </row>
    <row r="185" s="2" customFormat="1">
      <c r="A185" s="37"/>
      <c r="B185" s="38"/>
      <c r="C185" s="39"/>
      <c r="D185" s="210" t="s">
        <v>141</v>
      </c>
      <c r="E185" s="39"/>
      <c r="F185" s="211" t="s">
        <v>351</v>
      </c>
      <c r="G185" s="39"/>
      <c r="H185" s="39"/>
      <c r="I185" s="146"/>
      <c r="J185" s="39"/>
      <c r="K185" s="39"/>
      <c r="L185" s="43"/>
      <c r="M185" s="212"/>
      <c r="N185" s="213"/>
      <c r="O185" s="84"/>
      <c r="P185" s="84"/>
      <c r="Q185" s="84"/>
      <c r="R185" s="84"/>
      <c r="S185" s="84"/>
      <c r="T185" s="8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5" t="s">
        <v>141</v>
      </c>
      <c r="AU185" s="15" t="s">
        <v>80</v>
      </c>
    </row>
    <row r="186" s="2" customFormat="1" ht="21.75" customHeight="1">
      <c r="A186" s="37"/>
      <c r="B186" s="38"/>
      <c r="C186" s="215" t="s">
        <v>353</v>
      </c>
      <c r="D186" s="215" t="s">
        <v>349</v>
      </c>
      <c r="E186" s="216" t="s">
        <v>354</v>
      </c>
      <c r="F186" s="217" t="s">
        <v>355</v>
      </c>
      <c r="G186" s="218" t="s">
        <v>164</v>
      </c>
      <c r="H186" s="219">
        <v>18</v>
      </c>
      <c r="I186" s="220"/>
      <c r="J186" s="221">
        <f>ROUND(I186*H186,2)</f>
        <v>0</v>
      </c>
      <c r="K186" s="217" t="s">
        <v>39</v>
      </c>
      <c r="L186" s="222"/>
      <c r="M186" s="223" t="s">
        <v>39</v>
      </c>
      <c r="N186" s="224" t="s">
        <v>53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8" t="s">
        <v>180</v>
      </c>
      <c r="AT186" s="208" t="s">
        <v>349</v>
      </c>
      <c r="AU186" s="208" t="s">
        <v>80</v>
      </c>
      <c r="AY186" s="15" t="s">
        <v>139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138</v>
      </c>
      <c r="BK186" s="209">
        <f>ROUND(I186*H186,2)</f>
        <v>0</v>
      </c>
      <c r="BL186" s="15" t="s">
        <v>138</v>
      </c>
      <c r="BM186" s="208" t="s">
        <v>356</v>
      </c>
    </row>
    <row r="187" s="2" customFormat="1">
      <c r="A187" s="37"/>
      <c r="B187" s="38"/>
      <c r="C187" s="39"/>
      <c r="D187" s="210" t="s">
        <v>141</v>
      </c>
      <c r="E187" s="39"/>
      <c r="F187" s="211" t="s">
        <v>355</v>
      </c>
      <c r="G187" s="39"/>
      <c r="H187" s="39"/>
      <c r="I187" s="146"/>
      <c r="J187" s="39"/>
      <c r="K187" s="39"/>
      <c r="L187" s="43"/>
      <c r="M187" s="212"/>
      <c r="N187" s="213"/>
      <c r="O187" s="84"/>
      <c r="P187" s="84"/>
      <c r="Q187" s="84"/>
      <c r="R187" s="84"/>
      <c r="S187" s="84"/>
      <c r="T187" s="85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5" t="s">
        <v>141</v>
      </c>
      <c r="AU187" s="15" t="s">
        <v>80</v>
      </c>
    </row>
    <row r="188" s="2" customFormat="1">
      <c r="A188" s="37"/>
      <c r="B188" s="38"/>
      <c r="C188" s="39"/>
      <c r="D188" s="210" t="s">
        <v>143</v>
      </c>
      <c r="E188" s="39"/>
      <c r="F188" s="214" t="s">
        <v>357</v>
      </c>
      <c r="G188" s="39"/>
      <c r="H188" s="39"/>
      <c r="I188" s="146"/>
      <c r="J188" s="39"/>
      <c r="K188" s="39"/>
      <c r="L188" s="43"/>
      <c r="M188" s="212"/>
      <c r="N188" s="213"/>
      <c r="O188" s="84"/>
      <c r="P188" s="84"/>
      <c r="Q188" s="84"/>
      <c r="R188" s="84"/>
      <c r="S188" s="84"/>
      <c r="T188" s="85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5" t="s">
        <v>143</v>
      </c>
      <c r="AU188" s="15" t="s">
        <v>80</v>
      </c>
    </row>
    <row r="189" s="2" customFormat="1" ht="21.75" customHeight="1">
      <c r="A189" s="37"/>
      <c r="B189" s="38"/>
      <c r="C189" s="215" t="s">
        <v>358</v>
      </c>
      <c r="D189" s="215" t="s">
        <v>349</v>
      </c>
      <c r="E189" s="216" t="s">
        <v>359</v>
      </c>
      <c r="F189" s="217" t="s">
        <v>360</v>
      </c>
      <c r="G189" s="218" t="s">
        <v>164</v>
      </c>
      <c r="H189" s="219">
        <v>7</v>
      </c>
      <c r="I189" s="220"/>
      <c r="J189" s="221">
        <f>ROUND(I189*H189,2)</f>
        <v>0</v>
      </c>
      <c r="K189" s="217" t="s">
        <v>39</v>
      </c>
      <c r="L189" s="222"/>
      <c r="M189" s="223" t="s">
        <v>39</v>
      </c>
      <c r="N189" s="224" t="s">
        <v>53</v>
      </c>
      <c r="O189" s="84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8" t="s">
        <v>180</v>
      </c>
      <c r="AT189" s="208" t="s">
        <v>349</v>
      </c>
      <c r="AU189" s="208" t="s">
        <v>80</v>
      </c>
      <c r="AY189" s="15" t="s">
        <v>139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138</v>
      </c>
      <c r="BK189" s="209">
        <f>ROUND(I189*H189,2)</f>
        <v>0</v>
      </c>
      <c r="BL189" s="15" t="s">
        <v>138</v>
      </c>
      <c r="BM189" s="208" t="s">
        <v>361</v>
      </c>
    </row>
    <row r="190" s="2" customFormat="1">
      <c r="A190" s="37"/>
      <c r="B190" s="38"/>
      <c r="C190" s="39"/>
      <c r="D190" s="210" t="s">
        <v>141</v>
      </c>
      <c r="E190" s="39"/>
      <c r="F190" s="211" t="s">
        <v>360</v>
      </c>
      <c r="G190" s="39"/>
      <c r="H190" s="39"/>
      <c r="I190" s="146"/>
      <c r="J190" s="39"/>
      <c r="K190" s="39"/>
      <c r="L190" s="43"/>
      <c r="M190" s="212"/>
      <c r="N190" s="213"/>
      <c r="O190" s="84"/>
      <c r="P190" s="84"/>
      <c r="Q190" s="84"/>
      <c r="R190" s="84"/>
      <c r="S190" s="84"/>
      <c r="T190" s="85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5" t="s">
        <v>141</v>
      </c>
      <c r="AU190" s="15" t="s">
        <v>80</v>
      </c>
    </row>
    <row r="191" s="2" customFormat="1">
      <c r="A191" s="37"/>
      <c r="B191" s="38"/>
      <c r="C191" s="39"/>
      <c r="D191" s="210" t="s">
        <v>143</v>
      </c>
      <c r="E191" s="39"/>
      <c r="F191" s="214" t="s">
        <v>362</v>
      </c>
      <c r="G191" s="39"/>
      <c r="H191" s="39"/>
      <c r="I191" s="146"/>
      <c r="J191" s="39"/>
      <c r="K191" s="39"/>
      <c r="L191" s="43"/>
      <c r="M191" s="212"/>
      <c r="N191" s="213"/>
      <c r="O191" s="84"/>
      <c r="P191" s="84"/>
      <c r="Q191" s="84"/>
      <c r="R191" s="84"/>
      <c r="S191" s="84"/>
      <c r="T191" s="85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5" t="s">
        <v>143</v>
      </c>
      <c r="AU191" s="15" t="s">
        <v>80</v>
      </c>
    </row>
    <row r="192" s="2" customFormat="1" ht="21.75" customHeight="1">
      <c r="A192" s="37"/>
      <c r="B192" s="38"/>
      <c r="C192" s="215" t="s">
        <v>363</v>
      </c>
      <c r="D192" s="215" t="s">
        <v>349</v>
      </c>
      <c r="E192" s="216" t="s">
        <v>364</v>
      </c>
      <c r="F192" s="217" t="s">
        <v>365</v>
      </c>
      <c r="G192" s="218" t="s">
        <v>164</v>
      </c>
      <c r="H192" s="219">
        <v>5</v>
      </c>
      <c r="I192" s="220"/>
      <c r="J192" s="221">
        <f>ROUND(I192*H192,2)</f>
        <v>0</v>
      </c>
      <c r="K192" s="217" t="s">
        <v>39</v>
      </c>
      <c r="L192" s="222"/>
      <c r="M192" s="223" t="s">
        <v>39</v>
      </c>
      <c r="N192" s="224" t="s">
        <v>53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8" t="s">
        <v>180</v>
      </c>
      <c r="AT192" s="208" t="s">
        <v>349</v>
      </c>
      <c r="AU192" s="208" t="s">
        <v>80</v>
      </c>
      <c r="AY192" s="15" t="s">
        <v>139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138</v>
      </c>
      <c r="BK192" s="209">
        <f>ROUND(I192*H192,2)</f>
        <v>0</v>
      </c>
      <c r="BL192" s="15" t="s">
        <v>138</v>
      </c>
      <c r="BM192" s="208" t="s">
        <v>366</v>
      </c>
    </row>
    <row r="193" s="2" customFormat="1">
      <c r="A193" s="37"/>
      <c r="B193" s="38"/>
      <c r="C193" s="39"/>
      <c r="D193" s="210" t="s">
        <v>141</v>
      </c>
      <c r="E193" s="39"/>
      <c r="F193" s="211" t="s">
        <v>365</v>
      </c>
      <c r="G193" s="39"/>
      <c r="H193" s="39"/>
      <c r="I193" s="146"/>
      <c r="J193" s="39"/>
      <c r="K193" s="39"/>
      <c r="L193" s="43"/>
      <c r="M193" s="212"/>
      <c r="N193" s="213"/>
      <c r="O193" s="84"/>
      <c r="P193" s="84"/>
      <c r="Q193" s="84"/>
      <c r="R193" s="84"/>
      <c r="S193" s="84"/>
      <c r="T193" s="85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5" t="s">
        <v>141</v>
      </c>
      <c r="AU193" s="15" t="s">
        <v>80</v>
      </c>
    </row>
    <row r="194" s="2" customFormat="1">
      <c r="A194" s="37"/>
      <c r="B194" s="38"/>
      <c r="C194" s="39"/>
      <c r="D194" s="210" t="s">
        <v>143</v>
      </c>
      <c r="E194" s="39"/>
      <c r="F194" s="214" t="s">
        <v>367</v>
      </c>
      <c r="G194" s="39"/>
      <c r="H194" s="39"/>
      <c r="I194" s="146"/>
      <c r="J194" s="39"/>
      <c r="K194" s="39"/>
      <c r="L194" s="43"/>
      <c r="M194" s="212"/>
      <c r="N194" s="213"/>
      <c r="O194" s="84"/>
      <c r="P194" s="84"/>
      <c r="Q194" s="84"/>
      <c r="R194" s="84"/>
      <c r="S194" s="84"/>
      <c r="T194" s="85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5" t="s">
        <v>143</v>
      </c>
      <c r="AU194" s="15" t="s">
        <v>80</v>
      </c>
    </row>
    <row r="195" s="2" customFormat="1" ht="21.75" customHeight="1">
      <c r="A195" s="37"/>
      <c r="B195" s="38"/>
      <c r="C195" s="215" t="s">
        <v>368</v>
      </c>
      <c r="D195" s="215" t="s">
        <v>349</v>
      </c>
      <c r="E195" s="216" t="s">
        <v>369</v>
      </c>
      <c r="F195" s="217" t="s">
        <v>370</v>
      </c>
      <c r="G195" s="218" t="s">
        <v>164</v>
      </c>
      <c r="H195" s="219">
        <v>7</v>
      </c>
      <c r="I195" s="220"/>
      <c r="J195" s="221">
        <f>ROUND(I195*H195,2)</f>
        <v>0</v>
      </c>
      <c r="K195" s="217" t="s">
        <v>39</v>
      </c>
      <c r="L195" s="222"/>
      <c r="M195" s="223" t="s">
        <v>39</v>
      </c>
      <c r="N195" s="224" t="s">
        <v>53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8" t="s">
        <v>180</v>
      </c>
      <c r="AT195" s="208" t="s">
        <v>349</v>
      </c>
      <c r="AU195" s="208" t="s">
        <v>80</v>
      </c>
      <c r="AY195" s="15" t="s">
        <v>139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138</v>
      </c>
      <c r="BK195" s="209">
        <f>ROUND(I195*H195,2)</f>
        <v>0</v>
      </c>
      <c r="BL195" s="15" t="s">
        <v>138</v>
      </c>
      <c r="BM195" s="208" t="s">
        <v>371</v>
      </c>
    </row>
    <row r="196" s="2" customFormat="1">
      <c r="A196" s="37"/>
      <c r="B196" s="38"/>
      <c r="C196" s="39"/>
      <c r="D196" s="210" t="s">
        <v>141</v>
      </c>
      <c r="E196" s="39"/>
      <c r="F196" s="211" t="s">
        <v>370</v>
      </c>
      <c r="G196" s="39"/>
      <c r="H196" s="39"/>
      <c r="I196" s="146"/>
      <c r="J196" s="39"/>
      <c r="K196" s="39"/>
      <c r="L196" s="43"/>
      <c r="M196" s="212"/>
      <c r="N196" s="213"/>
      <c r="O196" s="84"/>
      <c r="P196" s="84"/>
      <c r="Q196" s="84"/>
      <c r="R196" s="84"/>
      <c r="S196" s="84"/>
      <c r="T196" s="85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5" t="s">
        <v>141</v>
      </c>
      <c r="AU196" s="15" t="s">
        <v>80</v>
      </c>
    </row>
    <row r="197" s="2" customFormat="1">
      <c r="A197" s="37"/>
      <c r="B197" s="38"/>
      <c r="C197" s="39"/>
      <c r="D197" s="210" t="s">
        <v>143</v>
      </c>
      <c r="E197" s="39"/>
      <c r="F197" s="214" t="s">
        <v>372</v>
      </c>
      <c r="G197" s="39"/>
      <c r="H197" s="39"/>
      <c r="I197" s="146"/>
      <c r="J197" s="39"/>
      <c r="K197" s="39"/>
      <c r="L197" s="43"/>
      <c r="M197" s="212"/>
      <c r="N197" s="213"/>
      <c r="O197" s="84"/>
      <c r="P197" s="84"/>
      <c r="Q197" s="84"/>
      <c r="R197" s="84"/>
      <c r="S197" s="84"/>
      <c r="T197" s="85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5" t="s">
        <v>143</v>
      </c>
      <c r="AU197" s="15" t="s">
        <v>80</v>
      </c>
    </row>
    <row r="198" s="2" customFormat="1" ht="21.75" customHeight="1">
      <c r="A198" s="37"/>
      <c r="B198" s="38"/>
      <c r="C198" s="215" t="s">
        <v>373</v>
      </c>
      <c r="D198" s="215" t="s">
        <v>349</v>
      </c>
      <c r="E198" s="216" t="s">
        <v>374</v>
      </c>
      <c r="F198" s="217" t="s">
        <v>375</v>
      </c>
      <c r="G198" s="218" t="s">
        <v>164</v>
      </c>
      <c r="H198" s="219">
        <v>3</v>
      </c>
      <c r="I198" s="220"/>
      <c r="J198" s="221">
        <f>ROUND(I198*H198,2)</f>
        <v>0</v>
      </c>
      <c r="K198" s="217" t="s">
        <v>39</v>
      </c>
      <c r="L198" s="222"/>
      <c r="M198" s="223" t="s">
        <v>39</v>
      </c>
      <c r="N198" s="224" t="s">
        <v>53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8" t="s">
        <v>180</v>
      </c>
      <c r="AT198" s="208" t="s">
        <v>349</v>
      </c>
      <c r="AU198" s="208" t="s">
        <v>80</v>
      </c>
      <c r="AY198" s="15" t="s">
        <v>139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138</v>
      </c>
      <c r="BK198" s="209">
        <f>ROUND(I198*H198,2)</f>
        <v>0</v>
      </c>
      <c r="BL198" s="15" t="s">
        <v>138</v>
      </c>
      <c r="BM198" s="208" t="s">
        <v>376</v>
      </c>
    </row>
    <row r="199" s="2" customFormat="1">
      <c r="A199" s="37"/>
      <c r="B199" s="38"/>
      <c r="C199" s="39"/>
      <c r="D199" s="210" t="s">
        <v>141</v>
      </c>
      <c r="E199" s="39"/>
      <c r="F199" s="211" t="s">
        <v>375</v>
      </c>
      <c r="G199" s="39"/>
      <c r="H199" s="39"/>
      <c r="I199" s="146"/>
      <c r="J199" s="39"/>
      <c r="K199" s="39"/>
      <c r="L199" s="43"/>
      <c r="M199" s="212"/>
      <c r="N199" s="213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5" t="s">
        <v>141</v>
      </c>
      <c r="AU199" s="15" t="s">
        <v>80</v>
      </c>
    </row>
    <row r="200" s="2" customFormat="1">
      <c r="A200" s="37"/>
      <c r="B200" s="38"/>
      <c r="C200" s="39"/>
      <c r="D200" s="210" t="s">
        <v>143</v>
      </c>
      <c r="E200" s="39"/>
      <c r="F200" s="214" t="s">
        <v>377</v>
      </c>
      <c r="G200" s="39"/>
      <c r="H200" s="39"/>
      <c r="I200" s="146"/>
      <c r="J200" s="39"/>
      <c r="K200" s="39"/>
      <c r="L200" s="43"/>
      <c r="M200" s="212"/>
      <c r="N200" s="213"/>
      <c r="O200" s="84"/>
      <c r="P200" s="84"/>
      <c r="Q200" s="84"/>
      <c r="R200" s="84"/>
      <c r="S200" s="84"/>
      <c r="T200" s="85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5" t="s">
        <v>143</v>
      </c>
      <c r="AU200" s="15" t="s">
        <v>80</v>
      </c>
    </row>
    <row r="201" s="2" customFormat="1" ht="21.75" customHeight="1">
      <c r="A201" s="37"/>
      <c r="B201" s="38"/>
      <c r="C201" s="215" t="s">
        <v>378</v>
      </c>
      <c r="D201" s="215" t="s">
        <v>349</v>
      </c>
      <c r="E201" s="216" t="s">
        <v>379</v>
      </c>
      <c r="F201" s="217" t="s">
        <v>380</v>
      </c>
      <c r="G201" s="218" t="s">
        <v>164</v>
      </c>
      <c r="H201" s="219">
        <v>3</v>
      </c>
      <c r="I201" s="220"/>
      <c r="J201" s="221">
        <f>ROUND(I201*H201,2)</f>
        <v>0</v>
      </c>
      <c r="K201" s="217" t="s">
        <v>39</v>
      </c>
      <c r="L201" s="222"/>
      <c r="M201" s="223" t="s">
        <v>39</v>
      </c>
      <c r="N201" s="224" t="s">
        <v>53</v>
      </c>
      <c r="O201" s="84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8" t="s">
        <v>180</v>
      </c>
      <c r="AT201" s="208" t="s">
        <v>349</v>
      </c>
      <c r="AU201" s="208" t="s">
        <v>80</v>
      </c>
      <c r="AY201" s="15" t="s">
        <v>139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138</v>
      </c>
      <c r="BK201" s="209">
        <f>ROUND(I201*H201,2)</f>
        <v>0</v>
      </c>
      <c r="BL201" s="15" t="s">
        <v>138</v>
      </c>
      <c r="BM201" s="208" t="s">
        <v>381</v>
      </c>
    </row>
    <row r="202" s="2" customFormat="1">
      <c r="A202" s="37"/>
      <c r="B202" s="38"/>
      <c r="C202" s="39"/>
      <c r="D202" s="210" t="s">
        <v>141</v>
      </c>
      <c r="E202" s="39"/>
      <c r="F202" s="211" t="s">
        <v>380</v>
      </c>
      <c r="G202" s="39"/>
      <c r="H202" s="39"/>
      <c r="I202" s="146"/>
      <c r="J202" s="39"/>
      <c r="K202" s="39"/>
      <c r="L202" s="43"/>
      <c r="M202" s="212"/>
      <c r="N202" s="213"/>
      <c r="O202" s="84"/>
      <c r="P202" s="84"/>
      <c r="Q202" s="84"/>
      <c r="R202" s="84"/>
      <c r="S202" s="84"/>
      <c r="T202" s="85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5" t="s">
        <v>141</v>
      </c>
      <c r="AU202" s="15" t="s">
        <v>80</v>
      </c>
    </row>
    <row r="203" s="2" customFormat="1">
      <c r="A203" s="37"/>
      <c r="B203" s="38"/>
      <c r="C203" s="39"/>
      <c r="D203" s="210" t="s">
        <v>143</v>
      </c>
      <c r="E203" s="39"/>
      <c r="F203" s="214" t="s">
        <v>382</v>
      </c>
      <c r="G203" s="39"/>
      <c r="H203" s="39"/>
      <c r="I203" s="146"/>
      <c r="J203" s="39"/>
      <c r="K203" s="39"/>
      <c r="L203" s="43"/>
      <c r="M203" s="212"/>
      <c r="N203" s="213"/>
      <c r="O203" s="84"/>
      <c r="P203" s="84"/>
      <c r="Q203" s="84"/>
      <c r="R203" s="84"/>
      <c r="S203" s="84"/>
      <c r="T203" s="85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5" t="s">
        <v>143</v>
      </c>
      <c r="AU203" s="15" t="s">
        <v>80</v>
      </c>
    </row>
    <row r="204" s="2" customFormat="1" ht="21.75" customHeight="1">
      <c r="A204" s="37"/>
      <c r="B204" s="38"/>
      <c r="C204" s="215" t="s">
        <v>383</v>
      </c>
      <c r="D204" s="215" t="s">
        <v>349</v>
      </c>
      <c r="E204" s="216" t="s">
        <v>384</v>
      </c>
      <c r="F204" s="217" t="s">
        <v>385</v>
      </c>
      <c r="G204" s="218" t="s">
        <v>164</v>
      </c>
      <c r="H204" s="219">
        <v>2</v>
      </c>
      <c r="I204" s="220"/>
      <c r="J204" s="221">
        <f>ROUND(I204*H204,2)</f>
        <v>0</v>
      </c>
      <c r="K204" s="217" t="s">
        <v>39</v>
      </c>
      <c r="L204" s="222"/>
      <c r="M204" s="223" t="s">
        <v>39</v>
      </c>
      <c r="N204" s="224" t="s">
        <v>53</v>
      </c>
      <c r="O204" s="84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8" t="s">
        <v>180</v>
      </c>
      <c r="AT204" s="208" t="s">
        <v>349</v>
      </c>
      <c r="AU204" s="208" t="s">
        <v>80</v>
      </c>
      <c r="AY204" s="15" t="s">
        <v>139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5" t="s">
        <v>138</v>
      </c>
      <c r="BK204" s="209">
        <f>ROUND(I204*H204,2)</f>
        <v>0</v>
      </c>
      <c r="BL204" s="15" t="s">
        <v>138</v>
      </c>
      <c r="BM204" s="208" t="s">
        <v>386</v>
      </c>
    </row>
    <row r="205" s="2" customFormat="1">
      <c r="A205" s="37"/>
      <c r="B205" s="38"/>
      <c r="C205" s="39"/>
      <c r="D205" s="210" t="s">
        <v>141</v>
      </c>
      <c r="E205" s="39"/>
      <c r="F205" s="211" t="s">
        <v>385</v>
      </c>
      <c r="G205" s="39"/>
      <c r="H205" s="39"/>
      <c r="I205" s="146"/>
      <c r="J205" s="39"/>
      <c r="K205" s="39"/>
      <c r="L205" s="43"/>
      <c r="M205" s="212"/>
      <c r="N205" s="213"/>
      <c r="O205" s="84"/>
      <c r="P205" s="84"/>
      <c r="Q205" s="84"/>
      <c r="R205" s="84"/>
      <c r="S205" s="84"/>
      <c r="T205" s="85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5" t="s">
        <v>141</v>
      </c>
      <c r="AU205" s="15" t="s">
        <v>80</v>
      </c>
    </row>
    <row r="206" s="2" customFormat="1">
      <c r="A206" s="37"/>
      <c r="B206" s="38"/>
      <c r="C206" s="39"/>
      <c r="D206" s="210" t="s">
        <v>143</v>
      </c>
      <c r="E206" s="39"/>
      <c r="F206" s="214" t="s">
        <v>387</v>
      </c>
      <c r="G206" s="39"/>
      <c r="H206" s="39"/>
      <c r="I206" s="146"/>
      <c r="J206" s="39"/>
      <c r="K206" s="39"/>
      <c r="L206" s="43"/>
      <c r="M206" s="212"/>
      <c r="N206" s="213"/>
      <c r="O206" s="84"/>
      <c r="P206" s="84"/>
      <c r="Q206" s="84"/>
      <c r="R206" s="84"/>
      <c r="S206" s="84"/>
      <c r="T206" s="85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5" t="s">
        <v>143</v>
      </c>
      <c r="AU206" s="15" t="s">
        <v>80</v>
      </c>
    </row>
    <row r="207" s="2" customFormat="1" ht="21.75" customHeight="1">
      <c r="A207" s="37"/>
      <c r="B207" s="38"/>
      <c r="C207" s="215" t="s">
        <v>388</v>
      </c>
      <c r="D207" s="215" t="s">
        <v>349</v>
      </c>
      <c r="E207" s="216" t="s">
        <v>389</v>
      </c>
      <c r="F207" s="217" t="s">
        <v>390</v>
      </c>
      <c r="G207" s="218" t="s">
        <v>164</v>
      </c>
      <c r="H207" s="219">
        <v>3</v>
      </c>
      <c r="I207" s="220"/>
      <c r="J207" s="221">
        <f>ROUND(I207*H207,2)</f>
        <v>0</v>
      </c>
      <c r="K207" s="217" t="s">
        <v>39</v>
      </c>
      <c r="L207" s="222"/>
      <c r="M207" s="223" t="s">
        <v>39</v>
      </c>
      <c r="N207" s="224" t="s">
        <v>53</v>
      </c>
      <c r="O207" s="84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8" t="s">
        <v>180</v>
      </c>
      <c r="AT207" s="208" t="s">
        <v>349</v>
      </c>
      <c r="AU207" s="208" t="s">
        <v>80</v>
      </c>
      <c r="AY207" s="15" t="s">
        <v>139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138</v>
      </c>
      <c r="BK207" s="209">
        <f>ROUND(I207*H207,2)</f>
        <v>0</v>
      </c>
      <c r="BL207" s="15" t="s">
        <v>138</v>
      </c>
      <c r="BM207" s="208" t="s">
        <v>391</v>
      </c>
    </row>
    <row r="208" s="2" customFormat="1">
      <c r="A208" s="37"/>
      <c r="B208" s="38"/>
      <c r="C208" s="39"/>
      <c r="D208" s="210" t="s">
        <v>141</v>
      </c>
      <c r="E208" s="39"/>
      <c r="F208" s="211" t="s">
        <v>390</v>
      </c>
      <c r="G208" s="39"/>
      <c r="H208" s="39"/>
      <c r="I208" s="146"/>
      <c r="J208" s="39"/>
      <c r="K208" s="39"/>
      <c r="L208" s="43"/>
      <c r="M208" s="212"/>
      <c r="N208" s="213"/>
      <c r="O208" s="84"/>
      <c r="P208" s="84"/>
      <c r="Q208" s="84"/>
      <c r="R208" s="84"/>
      <c r="S208" s="84"/>
      <c r="T208" s="85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5" t="s">
        <v>141</v>
      </c>
      <c r="AU208" s="15" t="s">
        <v>80</v>
      </c>
    </row>
    <row r="209" s="2" customFormat="1">
      <c r="A209" s="37"/>
      <c r="B209" s="38"/>
      <c r="C209" s="39"/>
      <c r="D209" s="210" t="s">
        <v>143</v>
      </c>
      <c r="E209" s="39"/>
      <c r="F209" s="214" t="s">
        <v>392</v>
      </c>
      <c r="G209" s="39"/>
      <c r="H209" s="39"/>
      <c r="I209" s="146"/>
      <c r="J209" s="39"/>
      <c r="K209" s="39"/>
      <c r="L209" s="43"/>
      <c r="M209" s="212"/>
      <c r="N209" s="213"/>
      <c r="O209" s="84"/>
      <c r="P209" s="84"/>
      <c r="Q209" s="84"/>
      <c r="R209" s="84"/>
      <c r="S209" s="84"/>
      <c r="T209" s="85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5" t="s">
        <v>143</v>
      </c>
      <c r="AU209" s="15" t="s">
        <v>80</v>
      </c>
    </row>
    <row r="210" s="2" customFormat="1" ht="21.75" customHeight="1">
      <c r="A210" s="37"/>
      <c r="B210" s="38"/>
      <c r="C210" s="215" t="s">
        <v>393</v>
      </c>
      <c r="D210" s="215" t="s">
        <v>349</v>
      </c>
      <c r="E210" s="216" t="s">
        <v>394</v>
      </c>
      <c r="F210" s="217" t="s">
        <v>395</v>
      </c>
      <c r="G210" s="218" t="s">
        <v>164</v>
      </c>
      <c r="H210" s="219">
        <v>2</v>
      </c>
      <c r="I210" s="220"/>
      <c r="J210" s="221">
        <f>ROUND(I210*H210,2)</f>
        <v>0</v>
      </c>
      <c r="K210" s="217" t="s">
        <v>39</v>
      </c>
      <c r="L210" s="222"/>
      <c r="M210" s="223" t="s">
        <v>39</v>
      </c>
      <c r="N210" s="224" t="s">
        <v>53</v>
      </c>
      <c r="O210" s="84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8" t="s">
        <v>180</v>
      </c>
      <c r="AT210" s="208" t="s">
        <v>349</v>
      </c>
      <c r="AU210" s="208" t="s">
        <v>80</v>
      </c>
      <c r="AY210" s="15" t="s">
        <v>139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5" t="s">
        <v>138</v>
      </c>
      <c r="BK210" s="209">
        <f>ROUND(I210*H210,2)</f>
        <v>0</v>
      </c>
      <c r="BL210" s="15" t="s">
        <v>138</v>
      </c>
      <c r="BM210" s="208" t="s">
        <v>396</v>
      </c>
    </row>
    <row r="211" s="2" customFormat="1">
      <c r="A211" s="37"/>
      <c r="B211" s="38"/>
      <c r="C211" s="39"/>
      <c r="D211" s="210" t="s">
        <v>141</v>
      </c>
      <c r="E211" s="39"/>
      <c r="F211" s="211" t="s">
        <v>395</v>
      </c>
      <c r="G211" s="39"/>
      <c r="H211" s="39"/>
      <c r="I211" s="146"/>
      <c r="J211" s="39"/>
      <c r="K211" s="39"/>
      <c r="L211" s="43"/>
      <c r="M211" s="212"/>
      <c r="N211" s="213"/>
      <c r="O211" s="84"/>
      <c r="P211" s="84"/>
      <c r="Q211" s="84"/>
      <c r="R211" s="84"/>
      <c r="S211" s="84"/>
      <c r="T211" s="85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5" t="s">
        <v>141</v>
      </c>
      <c r="AU211" s="15" t="s">
        <v>80</v>
      </c>
    </row>
    <row r="212" s="2" customFormat="1">
      <c r="A212" s="37"/>
      <c r="B212" s="38"/>
      <c r="C212" s="39"/>
      <c r="D212" s="210" t="s">
        <v>143</v>
      </c>
      <c r="E212" s="39"/>
      <c r="F212" s="214" t="s">
        <v>397</v>
      </c>
      <c r="G212" s="39"/>
      <c r="H212" s="39"/>
      <c r="I212" s="146"/>
      <c r="J212" s="39"/>
      <c r="K212" s="39"/>
      <c r="L212" s="43"/>
      <c r="M212" s="212"/>
      <c r="N212" s="213"/>
      <c r="O212" s="84"/>
      <c r="P212" s="84"/>
      <c r="Q212" s="84"/>
      <c r="R212" s="84"/>
      <c r="S212" s="84"/>
      <c r="T212" s="85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5" t="s">
        <v>143</v>
      </c>
      <c r="AU212" s="15" t="s">
        <v>80</v>
      </c>
    </row>
    <row r="213" s="2" customFormat="1" ht="21.75" customHeight="1">
      <c r="A213" s="37"/>
      <c r="B213" s="38"/>
      <c r="C213" s="215" t="s">
        <v>398</v>
      </c>
      <c r="D213" s="215" t="s">
        <v>349</v>
      </c>
      <c r="E213" s="216" t="s">
        <v>399</v>
      </c>
      <c r="F213" s="217" t="s">
        <v>400</v>
      </c>
      <c r="G213" s="218" t="s">
        <v>164</v>
      </c>
      <c r="H213" s="219">
        <v>2</v>
      </c>
      <c r="I213" s="220"/>
      <c r="J213" s="221">
        <f>ROUND(I213*H213,2)</f>
        <v>0</v>
      </c>
      <c r="K213" s="217" t="s">
        <v>39</v>
      </c>
      <c r="L213" s="222"/>
      <c r="M213" s="223" t="s">
        <v>39</v>
      </c>
      <c r="N213" s="224" t="s">
        <v>53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8" t="s">
        <v>180</v>
      </c>
      <c r="AT213" s="208" t="s">
        <v>349</v>
      </c>
      <c r="AU213" s="208" t="s">
        <v>80</v>
      </c>
      <c r="AY213" s="15" t="s">
        <v>139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138</v>
      </c>
      <c r="BK213" s="209">
        <f>ROUND(I213*H213,2)</f>
        <v>0</v>
      </c>
      <c r="BL213" s="15" t="s">
        <v>138</v>
      </c>
      <c r="BM213" s="208" t="s">
        <v>401</v>
      </c>
    </row>
    <row r="214" s="2" customFormat="1">
      <c r="A214" s="37"/>
      <c r="B214" s="38"/>
      <c r="C214" s="39"/>
      <c r="D214" s="210" t="s">
        <v>141</v>
      </c>
      <c r="E214" s="39"/>
      <c r="F214" s="211" t="s">
        <v>400</v>
      </c>
      <c r="G214" s="39"/>
      <c r="H214" s="39"/>
      <c r="I214" s="146"/>
      <c r="J214" s="39"/>
      <c r="K214" s="39"/>
      <c r="L214" s="43"/>
      <c r="M214" s="212"/>
      <c r="N214" s="213"/>
      <c r="O214" s="84"/>
      <c r="P214" s="84"/>
      <c r="Q214" s="84"/>
      <c r="R214" s="84"/>
      <c r="S214" s="84"/>
      <c r="T214" s="85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5" t="s">
        <v>141</v>
      </c>
      <c r="AU214" s="15" t="s">
        <v>80</v>
      </c>
    </row>
    <row r="215" s="2" customFormat="1">
      <c r="A215" s="37"/>
      <c r="B215" s="38"/>
      <c r="C215" s="39"/>
      <c r="D215" s="210" t="s">
        <v>143</v>
      </c>
      <c r="E215" s="39"/>
      <c r="F215" s="214" t="s">
        <v>402</v>
      </c>
      <c r="G215" s="39"/>
      <c r="H215" s="39"/>
      <c r="I215" s="146"/>
      <c r="J215" s="39"/>
      <c r="K215" s="39"/>
      <c r="L215" s="43"/>
      <c r="M215" s="212"/>
      <c r="N215" s="213"/>
      <c r="O215" s="84"/>
      <c r="P215" s="84"/>
      <c r="Q215" s="84"/>
      <c r="R215" s="84"/>
      <c r="S215" s="84"/>
      <c r="T215" s="85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5" t="s">
        <v>143</v>
      </c>
      <c r="AU215" s="15" t="s">
        <v>80</v>
      </c>
    </row>
    <row r="216" s="2" customFormat="1" ht="21.75" customHeight="1">
      <c r="A216" s="37"/>
      <c r="B216" s="38"/>
      <c r="C216" s="215" t="s">
        <v>403</v>
      </c>
      <c r="D216" s="215" t="s">
        <v>349</v>
      </c>
      <c r="E216" s="216" t="s">
        <v>404</v>
      </c>
      <c r="F216" s="217" t="s">
        <v>405</v>
      </c>
      <c r="G216" s="218" t="s">
        <v>164</v>
      </c>
      <c r="H216" s="219">
        <v>7</v>
      </c>
      <c r="I216" s="220"/>
      <c r="J216" s="221">
        <f>ROUND(I216*H216,2)</f>
        <v>0</v>
      </c>
      <c r="K216" s="217" t="s">
        <v>39</v>
      </c>
      <c r="L216" s="222"/>
      <c r="M216" s="223" t="s">
        <v>39</v>
      </c>
      <c r="N216" s="224" t="s">
        <v>53</v>
      </c>
      <c r="O216" s="84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8" t="s">
        <v>180</v>
      </c>
      <c r="AT216" s="208" t="s">
        <v>349</v>
      </c>
      <c r="AU216" s="208" t="s">
        <v>80</v>
      </c>
      <c r="AY216" s="15" t="s">
        <v>139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5" t="s">
        <v>138</v>
      </c>
      <c r="BK216" s="209">
        <f>ROUND(I216*H216,2)</f>
        <v>0</v>
      </c>
      <c r="BL216" s="15" t="s">
        <v>138</v>
      </c>
      <c r="BM216" s="208" t="s">
        <v>406</v>
      </c>
    </row>
    <row r="217" s="2" customFormat="1">
      <c r="A217" s="37"/>
      <c r="B217" s="38"/>
      <c r="C217" s="39"/>
      <c r="D217" s="210" t="s">
        <v>141</v>
      </c>
      <c r="E217" s="39"/>
      <c r="F217" s="211" t="s">
        <v>405</v>
      </c>
      <c r="G217" s="39"/>
      <c r="H217" s="39"/>
      <c r="I217" s="146"/>
      <c r="J217" s="39"/>
      <c r="K217" s="39"/>
      <c r="L217" s="43"/>
      <c r="M217" s="212"/>
      <c r="N217" s="213"/>
      <c r="O217" s="84"/>
      <c r="P217" s="84"/>
      <c r="Q217" s="84"/>
      <c r="R217" s="84"/>
      <c r="S217" s="84"/>
      <c r="T217" s="85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5" t="s">
        <v>141</v>
      </c>
      <c r="AU217" s="15" t="s">
        <v>80</v>
      </c>
    </row>
    <row r="218" s="2" customFormat="1">
      <c r="A218" s="37"/>
      <c r="B218" s="38"/>
      <c r="C218" s="39"/>
      <c r="D218" s="210" t="s">
        <v>143</v>
      </c>
      <c r="E218" s="39"/>
      <c r="F218" s="214" t="s">
        <v>407</v>
      </c>
      <c r="G218" s="39"/>
      <c r="H218" s="39"/>
      <c r="I218" s="146"/>
      <c r="J218" s="39"/>
      <c r="K218" s="39"/>
      <c r="L218" s="43"/>
      <c r="M218" s="212"/>
      <c r="N218" s="213"/>
      <c r="O218" s="84"/>
      <c r="P218" s="84"/>
      <c r="Q218" s="84"/>
      <c r="R218" s="84"/>
      <c r="S218" s="84"/>
      <c r="T218" s="85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5" t="s">
        <v>143</v>
      </c>
      <c r="AU218" s="15" t="s">
        <v>80</v>
      </c>
    </row>
    <row r="219" s="2" customFormat="1" ht="21.75" customHeight="1">
      <c r="A219" s="37"/>
      <c r="B219" s="38"/>
      <c r="C219" s="215" t="s">
        <v>408</v>
      </c>
      <c r="D219" s="215" t="s">
        <v>349</v>
      </c>
      <c r="E219" s="216" t="s">
        <v>409</v>
      </c>
      <c r="F219" s="217" t="s">
        <v>410</v>
      </c>
      <c r="G219" s="218" t="s">
        <v>164</v>
      </c>
      <c r="H219" s="219">
        <v>1</v>
      </c>
      <c r="I219" s="220"/>
      <c r="J219" s="221">
        <f>ROUND(I219*H219,2)</f>
        <v>0</v>
      </c>
      <c r="K219" s="217" t="s">
        <v>39</v>
      </c>
      <c r="L219" s="222"/>
      <c r="M219" s="223" t="s">
        <v>39</v>
      </c>
      <c r="N219" s="224" t="s">
        <v>53</v>
      </c>
      <c r="O219" s="84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8" t="s">
        <v>180</v>
      </c>
      <c r="AT219" s="208" t="s">
        <v>349</v>
      </c>
      <c r="AU219" s="208" t="s">
        <v>80</v>
      </c>
      <c r="AY219" s="15" t="s">
        <v>139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5" t="s">
        <v>138</v>
      </c>
      <c r="BK219" s="209">
        <f>ROUND(I219*H219,2)</f>
        <v>0</v>
      </c>
      <c r="BL219" s="15" t="s">
        <v>138</v>
      </c>
      <c r="BM219" s="208" t="s">
        <v>411</v>
      </c>
    </row>
    <row r="220" s="2" customFormat="1">
      <c r="A220" s="37"/>
      <c r="B220" s="38"/>
      <c r="C220" s="39"/>
      <c r="D220" s="210" t="s">
        <v>141</v>
      </c>
      <c r="E220" s="39"/>
      <c r="F220" s="211" t="s">
        <v>410</v>
      </c>
      <c r="G220" s="39"/>
      <c r="H220" s="39"/>
      <c r="I220" s="146"/>
      <c r="J220" s="39"/>
      <c r="K220" s="39"/>
      <c r="L220" s="43"/>
      <c r="M220" s="212"/>
      <c r="N220" s="213"/>
      <c r="O220" s="84"/>
      <c r="P220" s="84"/>
      <c r="Q220" s="84"/>
      <c r="R220" s="84"/>
      <c r="S220" s="84"/>
      <c r="T220" s="85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5" t="s">
        <v>141</v>
      </c>
      <c r="AU220" s="15" t="s">
        <v>80</v>
      </c>
    </row>
    <row r="221" s="2" customFormat="1">
      <c r="A221" s="37"/>
      <c r="B221" s="38"/>
      <c r="C221" s="39"/>
      <c r="D221" s="210" t="s">
        <v>143</v>
      </c>
      <c r="E221" s="39"/>
      <c r="F221" s="214" t="s">
        <v>412</v>
      </c>
      <c r="G221" s="39"/>
      <c r="H221" s="39"/>
      <c r="I221" s="146"/>
      <c r="J221" s="39"/>
      <c r="K221" s="39"/>
      <c r="L221" s="43"/>
      <c r="M221" s="212"/>
      <c r="N221" s="213"/>
      <c r="O221" s="84"/>
      <c r="P221" s="84"/>
      <c r="Q221" s="84"/>
      <c r="R221" s="84"/>
      <c r="S221" s="84"/>
      <c r="T221" s="85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5" t="s">
        <v>143</v>
      </c>
      <c r="AU221" s="15" t="s">
        <v>80</v>
      </c>
    </row>
    <row r="222" s="2" customFormat="1" ht="21.75" customHeight="1">
      <c r="A222" s="37"/>
      <c r="B222" s="38"/>
      <c r="C222" s="215" t="s">
        <v>413</v>
      </c>
      <c r="D222" s="215" t="s">
        <v>349</v>
      </c>
      <c r="E222" s="216" t="s">
        <v>414</v>
      </c>
      <c r="F222" s="217" t="s">
        <v>415</v>
      </c>
      <c r="G222" s="218" t="s">
        <v>164</v>
      </c>
      <c r="H222" s="219">
        <v>1</v>
      </c>
      <c r="I222" s="220"/>
      <c r="J222" s="221">
        <f>ROUND(I222*H222,2)</f>
        <v>0</v>
      </c>
      <c r="K222" s="217" t="s">
        <v>39</v>
      </c>
      <c r="L222" s="222"/>
      <c r="M222" s="223" t="s">
        <v>39</v>
      </c>
      <c r="N222" s="224" t="s">
        <v>53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8" t="s">
        <v>180</v>
      </c>
      <c r="AT222" s="208" t="s">
        <v>349</v>
      </c>
      <c r="AU222" s="208" t="s">
        <v>80</v>
      </c>
      <c r="AY222" s="15" t="s">
        <v>139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138</v>
      </c>
      <c r="BK222" s="209">
        <f>ROUND(I222*H222,2)</f>
        <v>0</v>
      </c>
      <c r="BL222" s="15" t="s">
        <v>138</v>
      </c>
      <c r="BM222" s="208" t="s">
        <v>416</v>
      </c>
    </row>
    <row r="223" s="2" customFormat="1">
      <c r="A223" s="37"/>
      <c r="B223" s="38"/>
      <c r="C223" s="39"/>
      <c r="D223" s="210" t="s">
        <v>141</v>
      </c>
      <c r="E223" s="39"/>
      <c r="F223" s="211" t="s">
        <v>415</v>
      </c>
      <c r="G223" s="39"/>
      <c r="H223" s="39"/>
      <c r="I223" s="146"/>
      <c r="J223" s="39"/>
      <c r="K223" s="39"/>
      <c r="L223" s="43"/>
      <c r="M223" s="212"/>
      <c r="N223" s="213"/>
      <c r="O223" s="84"/>
      <c r="P223" s="84"/>
      <c r="Q223" s="84"/>
      <c r="R223" s="84"/>
      <c r="S223" s="84"/>
      <c r="T223" s="85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5" t="s">
        <v>141</v>
      </c>
      <c r="AU223" s="15" t="s">
        <v>80</v>
      </c>
    </row>
    <row r="224" s="2" customFormat="1">
      <c r="A224" s="37"/>
      <c r="B224" s="38"/>
      <c r="C224" s="39"/>
      <c r="D224" s="210" t="s">
        <v>143</v>
      </c>
      <c r="E224" s="39"/>
      <c r="F224" s="214" t="s">
        <v>417</v>
      </c>
      <c r="G224" s="39"/>
      <c r="H224" s="39"/>
      <c r="I224" s="146"/>
      <c r="J224" s="39"/>
      <c r="K224" s="39"/>
      <c r="L224" s="43"/>
      <c r="M224" s="212"/>
      <c r="N224" s="213"/>
      <c r="O224" s="84"/>
      <c r="P224" s="84"/>
      <c r="Q224" s="84"/>
      <c r="R224" s="84"/>
      <c r="S224" s="84"/>
      <c r="T224" s="85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5" t="s">
        <v>143</v>
      </c>
      <c r="AU224" s="15" t="s">
        <v>80</v>
      </c>
    </row>
    <row r="225" s="2" customFormat="1" ht="21.75" customHeight="1">
      <c r="A225" s="37"/>
      <c r="B225" s="38"/>
      <c r="C225" s="215" t="s">
        <v>418</v>
      </c>
      <c r="D225" s="215" t="s">
        <v>349</v>
      </c>
      <c r="E225" s="216" t="s">
        <v>419</v>
      </c>
      <c r="F225" s="217" t="s">
        <v>420</v>
      </c>
      <c r="G225" s="218" t="s">
        <v>164</v>
      </c>
      <c r="H225" s="219">
        <v>4</v>
      </c>
      <c r="I225" s="220"/>
      <c r="J225" s="221">
        <f>ROUND(I225*H225,2)</f>
        <v>0</v>
      </c>
      <c r="K225" s="217" t="s">
        <v>39</v>
      </c>
      <c r="L225" s="222"/>
      <c r="M225" s="223" t="s">
        <v>39</v>
      </c>
      <c r="N225" s="224" t="s">
        <v>53</v>
      </c>
      <c r="O225" s="84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8" t="s">
        <v>180</v>
      </c>
      <c r="AT225" s="208" t="s">
        <v>349</v>
      </c>
      <c r="AU225" s="208" t="s">
        <v>80</v>
      </c>
      <c r="AY225" s="15" t="s">
        <v>139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5" t="s">
        <v>138</v>
      </c>
      <c r="BK225" s="209">
        <f>ROUND(I225*H225,2)</f>
        <v>0</v>
      </c>
      <c r="BL225" s="15" t="s">
        <v>138</v>
      </c>
      <c r="BM225" s="208" t="s">
        <v>421</v>
      </c>
    </row>
    <row r="226" s="2" customFormat="1">
      <c r="A226" s="37"/>
      <c r="B226" s="38"/>
      <c r="C226" s="39"/>
      <c r="D226" s="210" t="s">
        <v>141</v>
      </c>
      <c r="E226" s="39"/>
      <c r="F226" s="211" t="s">
        <v>420</v>
      </c>
      <c r="G226" s="39"/>
      <c r="H226" s="39"/>
      <c r="I226" s="146"/>
      <c r="J226" s="39"/>
      <c r="K226" s="39"/>
      <c r="L226" s="43"/>
      <c r="M226" s="212"/>
      <c r="N226" s="213"/>
      <c r="O226" s="84"/>
      <c r="P226" s="84"/>
      <c r="Q226" s="84"/>
      <c r="R226" s="84"/>
      <c r="S226" s="84"/>
      <c r="T226" s="85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5" t="s">
        <v>141</v>
      </c>
      <c r="AU226" s="15" t="s">
        <v>80</v>
      </c>
    </row>
    <row r="227" s="2" customFormat="1">
      <c r="A227" s="37"/>
      <c r="B227" s="38"/>
      <c r="C227" s="39"/>
      <c r="D227" s="210" t="s">
        <v>143</v>
      </c>
      <c r="E227" s="39"/>
      <c r="F227" s="214" t="s">
        <v>422</v>
      </c>
      <c r="G227" s="39"/>
      <c r="H227" s="39"/>
      <c r="I227" s="146"/>
      <c r="J227" s="39"/>
      <c r="K227" s="39"/>
      <c r="L227" s="43"/>
      <c r="M227" s="212"/>
      <c r="N227" s="213"/>
      <c r="O227" s="84"/>
      <c r="P227" s="84"/>
      <c r="Q227" s="84"/>
      <c r="R227" s="84"/>
      <c r="S227" s="84"/>
      <c r="T227" s="85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5" t="s">
        <v>143</v>
      </c>
      <c r="AU227" s="15" t="s">
        <v>80</v>
      </c>
    </row>
    <row r="228" s="2" customFormat="1" ht="21.75" customHeight="1">
      <c r="A228" s="37"/>
      <c r="B228" s="38"/>
      <c r="C228" s="215" t="s">
        <v>423</v>
      </c>
      <c r="D228" s="215" t="s">
        <v>349</v>
      </c>
      <c r="E228" s="216" t="s">
        <v>424</v>
      </c>
      <c r="F228" s="217" t="s">
        <v>425</v>
      </c>
      <c r="G228" s="218" t="s">
        <v>164</v>
      </c>
      <c r="H228" s="219">
        <v>1</v>
      </c>
      <c r="I228" s="220"/>
      <c r="J228" s="221">
        <f>ROUND(I228*H228,2)</f>
        <v>0</v>
      </c>
      <c r="K228" s="217" t="s">
        <v>39</v>
      </c>
      <c r="L228" s="222"/>
      <c r="M228" s="223" t="s">
        <v>39</v>
      </c>
      <c r="N228" s="224" t="s">
        <v>53</v>
      </c>
      <c r="O228" s="84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8" t="s">
        <v>180</v>
      </c>
      <c r="AT228" s="208" t="s">
        <v>349</v>
      </c>
      <c r="AU228" s="208" t="s">
        <v>80</v>
      </c>
      <c r="AY228" s="15" t="s">
        <v>139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5" t="s">
        <v>138</v>
      </c>
      <c r="BK228" s="209">
        <f>ROUND(I228*H228,2)</f>
        <v>0</v>
      </c>
      <c r="BL228" s="15" t="s">
        <v>138</v>
      </c>
      <c r="BM228" s="208" t="s">
        <v>426</v>
      </c>
    </row>
    <row r="229" s="2" customFormat="1">
      <c r="A229" s="37"/>
      <c r="B229" s="38"/>
      <c r="C229" s="39"/>
      <c r="D229" s="210" t="s">
        <v>141</v>
      </c>
      <c r="E229" s="39"/>
      <c r="F229" s="211" t="s">
        <v>425</v>
      </c>
      <c r="G229" s="39"/>
      <c r="H229" s="39"/>
      <c r="I229" s="146"/>
      <c r="J229" s="39"/>
      <c r="K229" s="39"/>
      <c r="L229" s="43"/>
      <c r="M229" s="212"/>
      <c r="N229" s="213"/>
      <c r="O229" s="84"/>
      <c r="P229" s="84"/>
      <c r="Q229" s="84"/>
      <c r="R229" s="84"/>
      <c r="S229" s="84"/>
      <c r="T229" s="85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5" t="s">
        <v>141</v>
      </c>
      <c r="AU229" s="15" t="s">
        <v>80</v>
      </c>
    </row>
    <row r="230" s="2" customFormat="1">
      <c r="A230" s="37"/>
      <c r="B230" s="38"/>
      <c r="C230" s="39"/>
      <c r="D230" s="210" t="s">
        <v>143</v>
      </c>
      <c r="E230" s="39"/>
      <c r="F230" s="214" t="s">
        <v>427</v>
      </c>
      <c r="G230" s="39"/>
      <c r="H230" s="39"/>
      <c r="I230" s="146"/>
      <c r="J230" s="39"/>
      <c r="K230" s="39"/>
      <c r="L230" s="43"/>
      <c r="M230" s="212"/>
      <c r="N230" s="213"/>
      <c r="O230" s="84"/>
      <c r="P230" s="84"/>
      <c r="Q230" s="84"/>
      <c r="R230" s="84"/>
      <c r="S230" s="84"/>
      <c r="T230" s="85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5" t="s">
        <v>143</v>
      </c>
      <c r="AU230" s="15" t="s">
        <v>80</v>
      </c>
    </row>
    <row r="231" s="2" customFormat="1" ht="21.75" customHeight="1">
      <c r="A231" s="37"/>
      <c r="B231" s="38"/>
      <c r="C231" s="215" t="s">
        <v>428</v>
      </c>
      <c r="D231" s="215" t="s">
        <v>349</v>
      </c>
      <c r="E231" s="216" t="s">
        <v>429</v>
      </c>
      <c r="F231" s="217" t="s">
        <v>430</v>
      </c>
      <c r="G231" s="218" t="s">
        <v>164</v>
      </c>
      <c r="H231" s="219">
        <v>1</v>
      </c>
      <c r="I231" s="220"/>
      <c r="J231" s="221">
        <f>ROUND(I231*H231,2)</f>
        <v>0</v>
      </c>
      <c r="K231" s="217" t="s">
        <v>39</v>
      </c>
      <c r="L231" s="222"/>
      <c r="M231" s="223" t="s">
        <v>39</v>
      </c>
      <c r="N231" s="224" t="s">
        <v>53</v>
      </c>
      <c r="O231" s="84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8" t="s">
        <v>180</v>
      </c>
      <c r="AT231" s="208" t="s">
        <v>349</v>
      </c>
      <c r="AU231" s="208" t="s">
        <v>80</v>
      </c>
      <c r="AY231" s="15" t="s">
        <v>139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5" t="s">
        <v>138</v>
      </c>
      <c r="BK231" s="209">
        <f>ROUND(I231*H231,2)</f>
        <v>0</v>
      </c>
      <c r="BL231" s="15" t="s">
        <v>138</v>
      </c>
      <c r="BM231" s="208" t="s">
        <v>431</v>
      </c>
    </row>
    <row r="232" s="2" customFormat="1">
      <c r="A232" s="37"/>
      <c r="B232" s="38"/>
      <c r="C232" s="39"/>
      <c r="D232" s="210" t="s">
        <v>141</v>
      </c>
      <c r="E232" s="39"/>
      <c r="F232" s="211" t="s">
        <v>430</v>
      </c>
      <c r="G232" s="39"/>
      <c r="H232" s="39"/>
      <c r="I232" s="146"/>
      <c r="J232" s="39"/>
      <c r="K232" s="39"/>
      <c r="L232" s="43"/>
      <c r="M232" s="212"/>
      <c r="N232" s="213"/>
      <c r="O232" s="84"/>
      <c r="P232" s="84"/>
      <c r="Q232" s="84"/>
      <c r="R232" s="84"/>
      <c r="S232" s="84"/>
      <c r="T232" s="85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5" t="s">
        <v>141</v>
      </c>
      <c r="AU232" s="15" t="s">
        <v>80</v>
      </c>
    </row>
    <row r="233" s="2" customFormat="1">
      <c r="A233" s="37"/>
      <c r="B233" s="38"/>
      <c r="C233" s="39"/>
      <c r="D233" s="210" t="s">
        <v>143</v>
      </c>
      <c r="E233" s="39"/>
      <c r="F233" s="214" t="s">
        <v>432</v>
      </c>
      <c r="G233" s="39"/>
      <c r="H233" s="39"/>
      <c r="I233" s="146"/>
      <c r="J233" s="39"/>
      <c r="K233" s="39"/>
      <c r="L233" s="43"/>
      <c r="M233" s="212"/>
      <c r="N233" s="213"/>
      <c r="O233" s="84"/>
      <c r="P233" s="84"/>
      <c r="Q233" s="84"/>
      <c r="R233" s="84"/>
      <c r="S233" s="84"/>
      <c r="T233" s="85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5" t="s">
        <v>143</v>
      </c>
      <c r="AU233" s="15" t="s">
        <v>80</v>
      </c>
    </row>
    <row r="234" s="2" customFormat="1" ht="16.5" customHeight="1">
      <c r="A234" s="37"/>
      <c r="B234" s="38"/>
      <c r="C234" s="215" t="s">
        <v>433</v>
      </c>
      <c r="D234" s="215" t="s">
        <v>349</v>
      </c>
      <c r="E234" s="216" t="s">
        <v>434</v>
      </c>
      <c r="F234" s="217" t="s">
        <v>435</v>
      </c>
      <c r="G234" s="218" t="s">
        <v>147</v>
      </c>
      <c r="H234" s="219">
        <v>16</v>
      </c>
      <c r="I234" s="220"/>
      <c r="J234" s="221">
        <f>ROUND(I234*H234,2)</f>
        <v>0</v>
      </c>
      <c r="K234" s="217" t="s">
        <v>39</v>
      </c>
      <c r="L234" s="222"/>
      <c r="M234" s="223" t="s">
        <v>39</v>
      </c>
      <c r="N234" s="224" t="s">
        <v>53</v>
      </c>
      <c r="O234" s="84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8" t="s">
        <v>180</v>
      </c>
      <c r="AT234" s="208" t="s">
        <v>349</v>
      </c>
      <c r="AU234" s="208" t="s">
        <v>80</v>
      </c>
      <c r="AY234" s="15" t="s">
        <v>139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5" t="s">
        <v>138</v>
      </c>
      <c r="BK234" s="209">
        <f>ROUND(I234*H234,2)</f>
        <v>0</v>
      </c>
      <c r="BL234" s="15" t="s">
        <v>138</v>
      </c>
      <c r="BM234" s="208" t="s">
        <v>436</v>
      </c>
    </row>
    <row r="235" s="2" customFormat="1">
      <c r="A235" s="37"/>
      <c r="B235" s="38"/>
      <c r="C235" s="39"/>
      <c r="D235" s="210" t="s">
        <v>141</v>
      </c>
      <c r="E235" s="39"/>
      <c r="F235" s="211" t="s">
        <v>435</v>
      </c>
      <c r="G235" s="39"/>
      <c r="H235" s="39"/>
      <c r="I235" s="146"/>
      <c r="J235" s="39"/>
      <c r="K235" s="39"/>
      <c r="L235" s="43"/>
      <c r="M235" s="212"/>
      <c r="N235" s="213"/>
      <c r="O235" s="84"/>
      <c r="P235" s="84"/>
      <c r="Q235" s="84"/>
      <c r="R235" s="84"/>
      <c r="S235" s="84"/>
      <c r="T235" s="85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5" t="s">
        <v>141</v>
      </c>
      <c r="AU235" s="15" t="s">
        <v>80</v>
      </c>
    </row>
    <row r="236" s="2" customFormat="1" ht="21.75" customHeight="1">
      <c r="A236" s="37"/>
      <c r="B236" s="38"/>
      <c r="C236" s="215" t="s">
        <v>437</v>
      </c>
      <c r="D236" s="215" t="s">
        <v>349</v>
      </c>
      <c r="E236" s="216" t="s">
        <v>438</v>
      </c>
      <c r="F236" s="217" t="s">
        <v>439</v>
      </c>
      <c r="G236" s="218" t="s">
        <v>164</v>
      </c>
      <c r="H236" s="219">
        <v>3</v>
      </c>
      <c r="I236" s="220"/>
      <c r="J236" s="221">
        <f>ROUND(I236*H236,2)</f>
        <v>0</v>
      </c>
      <c r="K236" s="217" t="s">
        <v>39</v>
      </c>
      <c r="L236" s="222"/>
      <c r="M236" s="223" t="s">
        <v>39</v>
      </c>
      <c r="N236" s="224" t="s">
        <v>53</v>
      </c>
      <c r="O236" s="84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8" t="s">
        <v>180</v>
      </c>
      <c r="AT236" s="208" t="s">
        <v>349</v>
      </c>
      <c r="AU236" s="208" t="s">
        <v>80</v>
      </c>
      <c r="AY236" s="15" t="s">
        <v>139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5" t="s">
        <v>138</v>
      </c>
      <c r="BK236" s="209">
        <f>ROUND(I236*H236,2)</f>
        <v>0</v>
      </c>
      <c r="BL236" s="15" t="s">
        <v>138</v>
      </c>
      <c r="BM236" s="208" t="s">
        <v>440</v>
      </c>
    </row>
    <row r="237" s="2" customFormat="1">
      <c r="A237" s="37"/>
      <c r="B237" s="38"/>
      <c r="C237" s="39"/>
      <c r="D237" s="210" t="s">
        <v>141</v>
      </c>
      <c r="E237" s="39"/>
      <c r="F237" s="211" t="s">
        <v>439</v>
      </c>
      <c r="G237" s="39"/>
      <c r="H237" s="39"/>
      <c r="I237" s="146"/>
      <c r="J237" s="39"/>
      <c r="K237" s="39"/>
      <c r="L237" s="43"/>
      <c r="M237" s="212"/>
      <c r="N237" s="213"/>
      <c r="O237" s="84"/>
      <c r="P237" s="84"/>
      <c r="Q237" s="84"/>
      <c r="R237" s="84"/>
      <c r="S237" s="84"/>
      <c r="T237" s="85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5" t="s">
        <v>141</v>
      </c>
      <c r="AU237" s="15" t="s">
        <v>80</v>
      </c>
    </row>
    <row r="238" s="2" customFormat="1" ht="16.5" customHeight="1">
      <c r="A238" s="37"/>
      <c r="B238" s="38"/>
      <c r="C238" s="215" t="s">
        <v>441</v>
      </c>
      <c r="D238" s="215" t="s">
        <v>349</v>
      </c>
      <c r="E238" s="216" t="s">
        <v>442</v>
      </c>
      <c r="F238" s="217" t="s">
        <v>443</v>
      </c>
      <c r="G238" s="218" t="s">
        <v>164</v>
      </c>
      <c r="H238" s="219">
        <v>4</v>
      </c>
      <c r="I238" s="220"/>
      <c r="J238" s="221">
        <f>ROUND(I238*H238,2)</f>
        <v>0</v>
      </c>
      <c r="K238" s="217" t="s">
        <v>39</v>
      </c>
      <c r="L238" s="222"/>
      <c r="M238" s="223" t="s">
        <v>39</v>
      </c>
      <c r="N238" s="224" t="s">
        <v>53</v>
      </c>
      <c r="O238" s="84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8" t="s">
        <v>180</v>
      </c>
      <c r="AT238" s="208" t="s">
        <v>349</v>
      </c>
      <c r="AU238" s="208" t="s">
        <v>80</v>
      </c>
      <c r="AY238" s="15" t="s">
        <v>139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5" t="s">
        <v>138</v>
      </c>
      <c r="BK238" s="209">
        <f>ROUND(I238*H238,2)</f>
        <v>0</v>
      </c>
      <c r="BL238" s="15" t="s">
        <v>138</v>
      </c>
      <c r="BM238" s="208" t="s">
        <v>444</v>
      </c>
    </row>
    <row r="239" s="2" customFormat="1">
      <c r="A239" s="37"/>
      <c r="B239" s="38"/>
      <c r="C239" s="39"/>
      <c r="D239" s="210" t="s">
        <v>141</v>
      </c>
      <c r="E239" s="39"/>
      <c r="F239" s="211" t="s">
        <v>443</v>
      </c>
      <c r="G239" s="39"/>
      <c r="H239" s="39"/>
      <c r="I239" s="146"/>
      <c r="J239" s="39"/>
      <c r="K239" s="39"/>
      <c r="L239" s="43"/>
      <c r="M239" s="212"/>
      <c r="N239" s="213"/>
      <c r="O239" s="84"/>
      <c r="P239" s="84"/>
      <c r="Q239" s="84"/>
      <c r="R239" s="84"/>
      <c r="S239" s="84"/>
      <c r="T239" s="85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5" t="s">
        <v>141</v>
      </c>
      <c r="AU239" s="15" t="s">
        <v>80</v>
      </c>
    </row>
    <row r="240" s="2" customFormat="1">
      <c r="A240" s="37"/>
      <c r="B240" s="38"/>
      <c r="C240" s="39"/>
      <c r="D240" s="210" t="s">
        <v>143</v>
      </c>
      <c r="E240" s="39"/>
      <c r="F240" s="214" t="s">
        <v>445</v>
      </c>
      <c r="G240" s="39"/>
      <c r="H240" s="39"/>
      <c r="I240" s="146"/>
      <c r="J240" s="39"/>
      <c r="K240" s="39"/>
      <c r="L240" s="43"/>
      <c r="M240" s="212"/>
      <c r="N240" s="213"/>
      <c r="O240" s="84"/>
      <c r="P240" s="84"/>
      <c r="Q240" s="84"/>
      <c r="R240" s="84"/>
      <c r="S240" s="84"/>
      <c r="T240" s="85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5" t="s">
        <v>143</v>
      </c>
      <c r="AU240" s="15" t="s">
        <v>80</v>
      </c>
    </row>
    <row r="241" s="2" customFormat="1" ht="16.5" customHeight="1">
      <c r="A241" s="37"/>
      <c r="B241" s="38"/>
      <c r="C241" s="215" t="s">
        <v>446</v>
      </c>
      <c r="D241" s="215" t="s">
        <v>349</v>
      </c>
      <c r="E241" s="216" t="s">
        <v>447</v>
      </c>
      <c r="F241" s="217" t="s">
        <v>448</v>
      </c>
      <c r="G241" s="218" t="s">
        <v>164</v>
      </c>
      <c r="H241" s="219">
        <v>13</v>
      </c>
      <c r="I241" s="220"/>
      <c r="J241" s="221">
        <f>ROUND(I241*H241,2)</f>
        <v>0</v>
      </c>
      <c r="K241" s="217" t="s">
        <v>39</v>
      </c>
      <c r="L241" s="222"/>
      <c r="M241" s="223" t="s">
        <v>39</v>
      </c>
      <c r="N241" s="224" t="s">
        <v>53</v>
      </c>
      <c r="O241" s="84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8" t="s">
        <v>180</v>
      </c>
      <c r="AT241" s="208" t="s">
        <v>349</v>
      </c>
      <c r="AU241" s="208" t="s">
        <v>80</v>
      </c>
      <c r="AY241" s="15" t="s">
        <v>139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5" t="s">
        <v>138</v>
      </c>
      <c r="BK241" s="209">
        <f>ROUND(I241*H241,2)</f>
        <v>0</v>
      </c>
      <c r="BL241" s="15" t="s">
        <v>138</v>
      </c>
      <c r="BM241" s="208" t="s">
        <v>449</v>
      </c>
    </row>
    <row r="242" s="2" customFormat="1">
      <c r="A242" s="37"/>
      <c r="B242" s="38"/>
      <c r="C242" s="39"/>
      <c r="D242" s="210" t="s">
        <v>141</v>
      </c>
      <c r="E242" s="39"/>
      <c r="F242" s="211" t="s">
        <v>448</v>
      </c>
      <c r="G242" s="39"/>
      <c r="H242" s="39"/>
      <c r="I242" s="146"/>
      <c r="J242" s="39"/>
      <c r="K242" s="39"/>
      <c r="L242" s="43"/>
      <c r="M242" s="212"/>
      <c r="N242" s="213"/>
      <c r="O242" s="84"/>
      <c r="P242" s="84"/>
      <c r="Q242" s="84"/>
      <c r="R242" s="84"/>
      <c r="S242" s="84"/>
      <c r="T242" s="85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5" t="s">
        <v>141</v>
      </c>
      <c r="AU242" s="15" t="s">
        <v>80</v>
      </c>
    </row>
    <row r="243" s="2" customFormat="1">
      <c r="A243" s="37"/>
      <c r="B243" s="38"/>
      <c r="C243" s="39"/>
      <c r="D243" s="210" t="s">
        <v>143</v>
      </c>
      <c r="E243" s="39"/>
      <c r="F243" s="214" t="s">
        <v>450</v>
      </c>
      <c r="G243" s="39"/>
      <c r="H243" s="39"/>
      <c r="I243" s="146"/>
      <c r="J243" s="39"/>
      <c r="K243" s="39"/>
      <c r="L243" s="43"/>
      <c r="M243" s="212"/>
      <c r="N243" s="213"/>
      <c r="O243" s="84"/>
      <c r="P243" s="84"/>
      <c r="Q243" s="84"/>
      <c r="R243" s="84"/>
      <c r="S243" s="84"/>
      <c r="T243" s="85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5" t="s">
        <v>143</v>
      </c>
      <c r="AU243" s="15" t="s">
        <v>80</v>
      </c>
    </row>
    <row r="244" s="2" customFormat="1" ht="21.75" customHeight="1">
      <c r="A244" s="37"/>
      <c r="B244" s="38"/>
      <c r="C244" s="215" t="s">
        <v>451</v>
      </c>
      <c r="D244" s="215" t="s">
        <v>349</v>
      </c>
      <c r="E244" s="216" t="s">
        <v>452</v>
      </c>
      <c r="F244" s="217" t="s">
        <v>453</v>
      </c>
      <c r="G244" s="218" t="s">
        <v>164</v>
      </c>
      <c r="H244" s="219">
        <v>236</v>
      </c>
      <c r="I244" s="220"/>
      <c r="J244" s="221">
        <f>ROUND(I244*H244,2)</f>
        <v>0</v>
      </c>
      <c r="K244" s="217" t="s">
        <v>39</v>
      </c>
      <c r="L244" s="222"/>
      <c r="M244" s="223" t="s">
        <v>39</v>
      </c>
      <c r="N244" s="224" t="s">
        <v>53</v>
      </c>
      <c r="O244" s="84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8" t="s">
        <v>180</v>
      </c>
      <c r="AT244" s="208" t="s">
        <v>349</v>
      </c>
      <c r="AU244" s="208" t="s">
        <v>80</v>
      </c>
      <c r="AY244" s="15" t="s">
        <v>139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5" t="s">
        <v>138</v>
      </c>
      <c r="BK244" s="209">
        <f>ROUND(I244*H244,2)</f>
        <v>0</v>
      </c>
      <c r="BL244" s="15" t="s">
        <v>138</v>
      </c>
      <c r="BM244" s="208" t="s">
        <v>454</v>
      </c>
    </row>
    <row r="245" s="2" customFormat="1">
      <c r="A245" s="37"/>
      <c r="B245" s="38"/>
      <c r="C245" s="39"/>
      <c r="D245" s="210" t="s">
        <v>141</v>
      </c>
      <c r="E245" s="39"/>
      <c r="F245" s="211" t="s">
        <v>453</v>
      </c>
      <c r="G245" s="39"/>
      <c r="H245" s="39"/>
      <c r="I245" s="146"/>
      <c r="J245" s="39"/>
      <c r="K245" s="39"/>
      <c r="L245" s="43"/>
      <c r="M245" s="212"/>
      <c r="N245" s="213"/>
      <c r="O245" s="84"/>
      <c r="P245" s="84"/>
      <c r="Q245" s="84"/>
      <c r="R245" s="84"/>
      <c r="S245" s="84"/>
      <c r="T245" s="85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5" t="s">
        <v>141</v>
      </c>
      <c r="AU245" s="15" t="s">
        <v>80</v>
      </c>
    </row>
    <row r="246" s="2" customFormat="1" ht="16.5" customHeight="1">
      <c r="A246" s="37"/>
      <c r="B246" s="38"/>
      <c r="C246" s="215" t="s">
        <v>455</v>
      </c>
      <c r="D246" s="215" t="s">
        <v>349</v>
      </c>
      <c r="E246" s="216" t="s">
        <v>456</v>
      </c>
      <c r="F246" s="217" t="s">
        <v>457</v>
      </c>
      <c r="G246" s="218" t="s">
        <v>164</v>
      </c>
      <c r="H246" s="219">
        <v>113</v>
      </c>
      <c r="I246" s="220"/>
      <c r="J246" s="221">
        <f>ROUND(I246*H246,2)</f>
        <v>0</v>
      </c>
      <c r="K246" s="217" t="s">
        <v>39</v>
      </c>
      <c r="L246" s="222"/>
      <c r="M246" s="223" t="s">
        <v>39</v>
      </c>
      <c r="N246" s="224" t="s">
        <v>53</v>
      </c>
      <c r="O246" s="84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8" t="s">
        <v>180</v>
      </c>
      <c r="AT246" s="208" t="s">
        <v>349</v>
      </c>
      <c r="AU246" s="208" t="s">
        <v>80</v>
      </c>
      <c r="AY246" s="15" t="s">
        <v>139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5" t="s">
        <v>138</v>
      </c>
      <c r="BK246" s="209">
        <f>ROUND(I246*H246,2)</f>
        <v>0</v>
      </c>
      <c r="BL246" s="15" t="s">
        <v>138</v>
      </c>
      <c r="BM246" s="208" t="s">
        <v>458</v>
      </c>
    </row>
    <row r="247" s="2" customFormat="1">
      <c r="A247" s="37"/>
      <c r="B247" s="38"/>
      <c r="C247" s="39"/>
      <c r="D247" s="210" t="s">
        <v>141</v>
      </c>
      <c r="E247" s="39"/>
      <c r="F247" s="211" t="s">
        <v>457</v>
      </c>
      <c r="G247" s="39"/>
      <c r="H247" s="39"/>
      <c r="I247" s="146"/>
      <c r="J247" s="39"/>
      <c r="K247" s="39"/>
      <c r="L247" s="43"/>
      <c r="M247" s="212"/>
      <c r="N247" s="213"/>
      <c r="O247" s="84"/>
      <c r="P247" s="84"/>
      <c r="Q247" s="84"/>
      <c r="R247" s="84"/>
      <c r="S247" s="84"/>
      <c r="T247" s="85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5" t="s">
        <v>141</v>
      </c>
      <c r="AU247" s="15" t="s">
        <v>80</v>
      </c>
    </row>
    <row r="248" s="2" customFormat="1">
      <c r="A248" s="37"/>
      <c r="B248" s="38"/>
      <c r="C248" s="39"/>
      <c r="D248" s="210" t="s">
        <v>143</v>
      </c>
      <c r="E248" s="39"/>
      <c r="F248" s="214" t="s">
        <v>459</v>
      </c>
      <c r="G248" s="39"/>
      <c r="H248" s="39"/>
      <c r="I248" s="146"/>
      <c r="J248" s="39"/>
      <c r="K248" s="39"/>
      <c r="L248" s="43"/>
      <c r="M248" s="212"/>
      <c r="N248" s="213"/>
      <c r="O248" s="84"/>
      <c r="P248" s="84"/>
      <c r="Q248" s="84"/>
      <c r="R248" s="84"/>
      <c r="S248" s="84"/>
      <c r="T248" s="85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5" t="s">
        <v>143</v>
      </c>
      <c r="AU248" s="15" t="s">
        <v>80</v>
      </c>
    </row>
    <row r="249" s="2" customFormat="1" ht="16.5" customHeight="1">
      <c r="A249" s="37"/>
      <c r="B249" s="38"/>
      <c r="C249" s="215" t="s">
        <v>460</v>
      </c>
      <c r="D249" s="215" t="s">
        <v>349</v>
      </c>
      <c r="E249" s="216" t="s">
        <v>461</v>
      </c>
      <c r="F249" s="217" t="s">
        <v>462</v>
      </c>
      <c r="G249" s="218" t="s">
        <v>164</v>
      </c>
      <c r="H249" s="219">
        <v>484</v>
      </c>
      <c r="I249" s="220"/>
      <c r="J249" s="221">
        <f>ROUND(I249*H249,2)</f>
        <v>0</v>
      </c>
      <c r="K249" s="217" t="s">
        <v>39</v>
      </c>
      <c r="L249" s="222"/>
      <c r="M249" s="223" t="s">
        <v>39</v>
      </c>
      <c r="N249" s="224" t="s">
        <v>53</v>
      </c>
      <c r="O249" s="84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8" t="s">
        <v>180</v>
      </c>
      <c r="AT249" s="208" t="s">
        <v>349</v>
      </c>
      <c r="AU249" s="208" t="s">
        <v>80</v>
      </c>
      <c r="AY249" s="15" t="s">
        <v>139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5" t="s">
        <v>138</v>
      </c>
      <c r="BK249" s="209">
        <f>ROUND(I249*H249,2)</f>
        <v>0</v>
      </c>
      <c r="BL249" s="15" t="s">
        <v>138</v>
      </c>
      <c r="BM249" s="208" t="s">
        <v>463</v>
      </c>
    </row>
    <row r="250" s="2" customFormat="1">
      <c r="A250" s="37"/>
      <c r="B250" s="38"/>
      <c r="C250" s="39"/>
      <c r="D250" s="210" t="s">
        <v>141</v>
      </c>
      <c r="E250" s="39"/>
      <c r="F250" s="211" t="s">
        <v>462</v>
      </c>
      <c r="G250" s="39"/>
      <c r="H250" s="39"/>
      <c r="I250" s="146"/>
      <c r="J250" s="39"/>
      <c r="K250" s="39"/>
      <c r="L250" s="43"/>
      <c r="M250" s="212"/>
      <c r="N250" s="213"/>
      <c r="O250" s="84"/>
      <c r="P250" s="84"/>
      <c r="Q250" s="84"/>
      <c r="R250" s="84"/>
      <c r="S250" s="84"/>
      <c r="T250" s="85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5" t="s">
        <v>141</v>
      </c>
      <c r="AU250" s="15" t="s">
        <v>80</v>
      </c>
    </row>
    <row r="251" s="2" customFormat="1" ht="16.5" customHeight="1">
      <c r="A251" s="37"/>
      <c r="B251" s="38"/>
      <c r="C251" s="215" t="s">
        <v>464</v>
      </c>
      <c r="D251" s="215" t="s">
        <v>349</v>
      </c>
      <c r="E251" s="216" t="s">
        <v>465</v>
      </c>
      <c r="F251" s="217" t="s">
        <v>466</v>
      </c>
      <c r="G251" s="218" t="s">
        <v>164</v>
      </c>
      <c r="H251" s="219">
        <v>322</v>
      </c>
      <c r="I251" s="220"/>
      <c r="J251" s="221">
        <f>ROUND(I251*H251,2)</f>
        <v>0</v>
      </c>
      <c r="K251" s="217" t="s">
        <v>39</v>
      </c>
      <c r="L251" s="222"/>
      <c r="M251" s="223" t="s">
        <v>39</v>
      </c>
      <c r="N251" s="224" t="s">
        <v>53</v>
      </c>
      <c r="O251" s="84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8" t="s">
        <v>180</v>
      </c>
      <c r="AT251" s="208" t="s">
        <v>349</v>
      </c>
      <c r="AU251" s="208" t="s">
        <v>80</v>
      </c>
      <c r="AY251" s="15" t="s">
        <v>139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5" t="s">
        <v>138</v>
      </c>
      <c r="BK251" s="209">
        <f>ROUND(I251*H251,2)</f>
        <v>0</v>
      </c>
      <c r="BL251" s="15" t="s">
        <v>138</v>
      </c>
      <c r="BM251" s="208" t="s">
        <v>467</v>
      </c>
    </row>
    <row r="252" s="2" customFormat="1">
      <c r="A252" s="37"/>
      <c r="B252" s="38"/>
      <c r="C252" s="39"/>
      <c r="D252" s="210" t="s">
        <v>141</v>
      </c>
      <c r="E252" s="39"/>
      <c r="F252" s="211" t="s">
        <v>466</v>
      </c>
      <c r="G252" s="39"/>
      <c r="H252" s="39"/>
      <c r="I252" s="146"/>
      <c r="J252" s="39"/>
      <c r="K252" s="39"/>
      <c r="L252" s="43"/>
      <c r="M252" s="212"/>
      <c r="N252" s="213"/>
      <c r="O252" s="84"/>
      <c r="P252" s="84"/>
      <c r="Q252" s="84"/>
      <c r="R252" s="84"/>
      <c r="S252" s="84"/>
      <c r="T252" s="85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5" t="s">
        <v>141</v>
      </c>
      <c r="AU252" s="15" t="s">
        <v>80</v>
      </c>
    </row>
    <row r="253" s="2" customFormat="1" ht="16.5" customHeight="1">
      <c r="A253" s="37"/>
      <c r="B253" s="38"/>
      <c r="C253" s="215" t="s">
        <v>468</v>
      </c>
      <c r="D253" s="215" t="s">
        <v>349</v>
      </c>
      <c r="E253" s="216" t="s">
        <v>469</v>
      </c>
      <c r="F253" s="217" t="s">
        <v>470</v>
      </c>
      <c r="G253" s="218" t="s">
        <v>164</v>
      </c>
      <c r="H253" s="219">
        <v>22</v>
      </c>
      <c r="I253" s="220"/>
      <c r="J253" s="221">
        <f>ROUND(I253*H253,2)</f>
        <v>0</v>
      </c>
      <c r="K253" s="217" t="s">
        <v>39</v>
      </c>
      <c r="L253" s="222"/>
      <c r="M253" s="223" t="s">
        <v>39</v>
      </c>
      <c r="N253" s="224" t="s">
        <v>53</v>
      </c>
      <c r="O253" s="84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8" t="s">
        <v>180</v>
      </c>
      <c r="AT253" s="208" t="s">
        <v>349</v>
      </c>
      <c r="AU253" s="208" t="s">
        <v>80</v>
      </c>
      <c r="AY253" s="15" t="s">
        <v>139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5" t="s">
        <v>138</v>
      </c>
      <c r="BK253" s="209">
        <f>ROUND(I253*H253,2)</f>
        <v>0</v>
      </c>
      <c r="BL253" s="15" t="s">
        <v>138</v>
      </c>
      <c r="BM253" s="208" t="s">
        <v>471</v>
      </c>
    </row>
    <row r="254" s="2" customFormat="1">
      <c r="A254" s="37"/>
      <c r="B254" s="38"/>
      <c r="C254" s="39"/>
      <c r="D254" s="210" t="s">
        <v>141</v>
      </c>
      <c r="E254" s="39"/>
      <c r="F254" s="211" t="s">
        <v>470</v>
      </c>
      <c r="G254" s="39"/>
      <c r="H254" s="39"/>
      <c r="I254" s="146"/>
      <c r="J254" s="39"/>
      <c r="K254" s="39"/>
      <c r="L254" s="43"/>
      <c r="M254" s="212"/>
      <c r="N254" s="213"/>
      <c r="O254" s="84"/>
      <c r="P254" s="84"/>
      <c r="Q254" s="84"/>
      <c r="R254" s="84"/>
      <c r="S254" s="84"/>
      <c r="T254" s="85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5" t="s">
        <v>141</v>
      </c>
      <c r="AU254" s="15" t="s">
        <v>80</v>
      </c>
    </row>
    <row r="255" s="2" customFormat="1" ht="16.5" customHeight="1">
      <c r="A255" s="37"/>
      <c r="B255" s="38"/>
      <c r="C255" s="215" t="s">
        <v>472</v>
      </c>
      <c r="D255" s="215" t="s">
        <v>349</v>
      </c>
      <c r="E255" s="216" t="s">
        <v>473</v>
      </c>
      <c r="F255" s="217" t="s">
        <v>474</v>
      </c>
      <c r="G255" s="218" t="s">
        <v>164</v>
      </c>
      <c r="H255" s="219">
        <v>911</v>
      </c>
      <c r="I255" s="220"/>
      <c r="J255" s="221">
        <f>ROUND(I255*H255,2)</f>
        <v>0</v>
      </c>
      <c r="K255" s="217" t="s">
        <v>39</v>
      </c>
      <c r="L255" s="222"/>
      <c r="M255" s="223" t="s">
        <v>39</v>
      </c>
      <c r="N255" s="224" t="s">
        <v>53</v>
      </c>
      <c r="O255" s="84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8" t="s">
        <v>180</v>
      </c>
      <c r="AT255" s="208" t="s">
        <v>349</v>
      </c>
      <c r="AU255" s="208" t="s">
        <v>80</v>
      </c>
      <c r="AY255" s="15" t="s">
        <v>139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5" t="s">
        <v>138</v>
      </c>
      <c r="BK255" s="209">
        <f>ROUND(I255*H255,2)</f>
        <v>0</v>
      </c>
      <c r="BL255" s="15" t="s">
        <v>138</v>
      </c>
      <c r="BM255" s="208" t="s">
        <v>475</v>
      </c>
    </row>
    <row r="256" s="2" customFormat="1">
      <c r="A256" s="37"/>
      <c r="B256" s="38"/>
      <c r="C256" s="39"/>
      <c r="D256" s="210" t="s">
        <v>141</v>
      </c>
      <c r="E256" s="39"/>
      <c r="F256" s="211" t="s">
        <v>474</v>
      </c>
      <c r="G256" s="39"/>
      <c r="H256" s="39"/>
      <c r="I256" s="146"/>
      <c r="J256" s="39"/>
      <c r="K256" s="39"/>
      <c r="L256" s="43"/>
      <c r="M256" s="212"/>
      <c r="N256" s="213"/>
      <c r="O256" s="84"/>
      <c r="P256" s="84"/>
      <c r="Q256" s="84"/>
      <c r="R256" s="84"/>
      <c r="S256" s="84"/>
      <c r="T256" s="85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5" t="s">
        <v>141</v>
      </c>
      <c r="AU256" s="15" t="s">
        <v>80</v>
      </c>
    </row>
    <row r="257" s="2" customFormat="1">
      <c r="A257" s="37"/>
      <c r="B257" s="38"/>
      <c r="C257" s="39"/>
      <c r="D257" s="210" t="s">
        <v>143</v>
      </c>
      <c r="E257" s="39"/>
      <c r="F257" s="214" t="s">
        <v>476</v>
      </c>
      <c r="G257" s="39"/>
      <c r="H257" s="39"/>
      <c r="I257" s="146"/>
      <c r="J257" s="39"/>
      <c r="K257" s="39"/>
      <c r="L257" s="43"/>
      <c r="M257" s="212"/>
      <c r="N257" s="213"/>
      <c r="O257" s="84"/>
      <c r="P257" s="84"/>
      <c r="Q257" s="84"/>
      <c r="R257" s="84"/>
      <c r="S257" s="84"/>
      <c r="T257" s="85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5" t="s">
        <v>143</v>
      </c>
      <c r="AU257" s="15" t="s">
        <v>80</v>
      </c>
    </row>
    <row r="258" s="2" customFormat="1" ht="16.5" customHeight="1">
      <c r="A258" s="37"/>
      <c r="B258" s="38"/>
      <c r="C258" s="215" t="s">
        <v>477</v>
      </c>
      <c r="D258" s="215" t="s">
        <v>349</v>
      </c>
      <c r="E258" s="216" t="s">
        <v>478</v>
      </c>
      <c r="F258" s="217" t="s">
        <v>479</v>
      </c>
      <c r="G258" s="218" t="s">
        <v>164</v>
      </c>
      <c r="H258" s="219">
        <v>96</v>
      </c>
      <c r="I258" s="220"/>
      <c r="J258" s="221">
        <f>ROUND(I258*H258,2)</f>
        <v>0</v>
      </c>
      <c r="K258" s="217" t="s">
        <v>39</v>
      </c>
      <c r="L258" s="222"/>
      <c r="M258" s="223" t="s">
        <v>39</v>
      </c>
      <c r="N258" s="224" t="s">
        <v>53</v>
      </c>
      <c r="O258" s="84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8" t="s">
        <v>180</v>
      </c>
      <c r="AT258" s="208" t="s">
        <v>349</v>
      </c>
      <c r="AU258" s="208" t="s">
        <v>80</v>
      </c>
      <c r="AY258" s="15" t="s">
        <v>139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5" t="s">
        <v>138</v>
      </c>
      <c r="BK258" s="209">
        <f>ROUND(I258*H258,2)</f>
        <v>0</v>
      </c>
      <c r="BL258" s="15" t="s">
        <v>138</v>
      </c>
      <c r="BM258" s="208" t="s">
        <v>480</v>
      </c>
    </row>
    <row r="259" s="2" customFormat="1">
      <c r="A259" s="37"/>
      <c r="B259" s="38"/>
      <c r="C259" s="39"/>
      <c r="D259" s="210" t="s">
        <v>141</v>
      </c>
      <c r="E259" s="39"/>
      <c r="F259" s="211" t="s">
        <v>479</v>
      </c>
      <c r="G259" s="39"/>
      <c r="H259" s="39"/>
      <c r="I259" s="146"/>
      <c r="J259" s="39"/>
      <c r="K259" s="39"/>
      <c r="L259" s="43"/>
      <c r="M259" s="212"/>
      <c r="N259" s="213"/>
      <c r="O259" s="84"/>
      <c r="P259" s="84"/>
      <c r="Q259" s="84"/>
      <c r="R259" s="84"/>
      <c r="S259" s="84"/>
      <c r="T259" s="85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5" t="s">
        <v>141</v>
      </c>
      <c r="AU259" s="15" t="s">
        <v>80</v>
      </c>
    </row>
    <row r="260" s="2" customFormat="1" ht="16.5" customHeight="1">
      <c r="A260" s="37"/>
      <c r="B260" s="38"/>
      <c r="C260" s="215" t="s">
        <v>481</v>
      </c>
      <c r="D260" s="215" t="s">
        <v>349</v>
      </c>
      <c r="E260" s="216" t="s">
        <v>482</v>
      </c>
      <c r="F260" s="217" t="s">
        <v>483</v>
      </c>
      <c r="G260" s="218" t="s">
        <v>164</v>
      </c>
      <c r="H260" s="219">
        <v>126</v>
      </c>
      <c r="I260" s="220"/>
      <c r="J260" s="221">
        <f>ROUND(I260*H260,2)</f>
        <v>0</v>
      </c>
      <c r="K260" s="217" t="s">
        <v>39</v>
      </c>
      <c r="L260" s="222"/>
      <c r="M260" s="223" t="s">
        <v>39</v>
      </c>
      <c r="N260" s="224" t="s">
        <v>53</v>
      </c>
      <c r="O260" s="84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8" t="s">
        <v>180</v>
      </c>
      <c r="AT260" s="208" t="s">
        <v>349</v>
      </c>
      <c r="AU260" s="208" t="s">
        <v>80</v>
      </c>
      <c r="AY260" s="15" t="s">
        <v>139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5" t="s">
        <v>138</v>
      </c>
      <c r="BK260" s="209">
        <f>ROUND(I260*H260,2)</f>
        <v>0</v>
      </c>
      <c r="BL260" s="15" t="s">
        <v>138</v>
      </c>
      <c r="BM260" s="208" t="s">
        <v>484</v>
      </c>
    </row>
    <row r="261" s="2" customFormat="1">
      <c r="A261" s="37"/>
      <c r="B261" s="38"/>
      <c r="C261" s="39"/>
      <c r="D261" s="210" t="s">
        <v>141</v>
      </c>
      <c r="E261" s="39"/>
      <c r="F261" s="211" t="s">
        <v>483</v>
      </c>
      <c r="G261" s="39"/>
      <c r="H261" s="39"/>
      <c r="I261" s="146"/>
      <c r="J261" s="39"/>
      <c r="K261" s="39"/>
      <c r="L261" s="43"/>
      <c r="M261" s="212"/>
      <c r="N261" s="213"/>
      <c r="O261" s="84"/>
      <c r="P261" s="84"/>
      <c r="Q261" s="84"/>
      <c r="R261" s="84"/>
      <c r="S261" s="84"/>
      <c r="T261" s="85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5" t="s">
        <v>141</v>
      </c>
      <c r="AU261" s="15" t="s">
        <v>80</v>
      </c>
    </row>
    <row r="262" s="2" customFormat="1" ht="16.5" customHeight="1">
      <c r="A262" s="37"/>
      <c r="B262" s="38"/>
      <c r="C262" s="215" t="s">
        <v>485</v>
      </c>
      <c r="D262" s="215" t="s">
        <v>349</v>
      </c>
      <c r="E262" s="216" t="s">
        <v>486</v>
      </c>
      <c r="F262" s="217" t="s">
        <v>487</v>
      </c>
      <c r="G262" s="218" t="s">
        <v>137</v>
      </c>
      <c r="H262" s="219">
        <v>20</v>
      </c>
      <c r="I262" s="220"/>
      <c r="J262" s="221">
        <f>ROUND(I262*H262,2)</f>
        <v>0</v>
      </c>
      <c r="K262" s="217" t="s">
        <v>39</v>
      </c>
      <c r="L262" s="222"/>
      <c r="M262" s="223" t="s">
        <v>39</v>
      </c>
      <c r="N262" s="224" t="s">
        <v>53</v>
      </c>
      <c r="O262" s="84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8" t="s">
        <v>180</v>
      </c>
      <c r="AT262" s="208" t="s">
        <v>349</v>
      </c>
      <c r="AU262" s="208" t="s">
        <v>80</v>
      </c>
      <c r="AY262" s="15" t="s">
        <v>139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5" t="s">
        <v>138</v>
      </c>
      <c r="BK262" s="209">
        <f>ROUND(I262*H262,2)</f>
        <v>0</v>
      </c>
      <c r="BL262" s="15" t="s">
        <v>138</v>
      </c>
      <c r="BM262" s="208" t="s">
        <v>488</v>
      </c>
    </row>
    <row r="263" s="2" customFormat="1">
      <c r="A263" s="37"/>
      <c r="B263" s="38"/>
      <c r="C263" s="39"/>
      <c r="D263" s="210" t="s">
        <v>141</v>
      </c>
      <c r="E263" s="39"/>
      <c r="F263" s="211" t="s">
        <v>487</v>
      </c>
      <c r="G263" s="39"/>
      <c r="H263" s="39"/>
      <c r="I263" s="146"/>
      <c r="J263" s="39"/>
      <c r="K263" s="39"/>
      <c r="L263" s="43"/>
      <c r="M263" s="212"/>
      <c r="N263" s="213"/>
      <c r="O263" s="84"/>
      <c r="P263" s="84"/>
      <c r="Q263" s="84"/>
      <c r="R263" s="84"/>
      <c r="S263" s="84"/>
      <c r="T263" s="85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5" t="s">
        <v>141</v>
      </c>
      <c r="AU263" s="15" t="s">
        <v>80</v>
      </c>
    </row>
    <row r="264" s="2" customFormat="1">
      <c r="A264" s="37"/>
      <c r="B264" s="38"/>
      <c r="C264" s="39"/>
      <c r="D264" s="210" t="s">
        <v>143</v>
      </c>
      <c r="E264" s="39"/>
      <c r="F264" s="214" t="s">
        <v>489</v>
      </c>
      <c r="G264" s="39"/>
      <c r="H264" s="39"/>
      <c r="I264" s="146"/>
      <c r="J264" s="39"/>
      <c r="K264" s="39"/>
      <c r="L264" s="43"/>
      <c r="M264" s="212"/>
      <c r="N264" s="213"/>
      <c r="O264" s="84"/>
      <c r="P264" s="84"/>
      <c r="Q264" s="84"/>
      <c r="R264" s="84"/>
      <c r="S264" s="84"/>
      <c r="T264" s="85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5" t="s">
        <v>143</v>
      </c>
      <c r="AU264" s="15" t="s">
        <v>80</v>
      </c>
    </row>
    <row r="265" s="2" customFormat="1" ht="21.75" customHeight="1">
      <c r="A265" s="37"/>
      <c r="B265" s="38"/>
      <c r="C265" s="215" t="s">
        <v>490</v>
      </c>
      <c r="D265" s="215" t="s">
        <v>349</v>
      </c>
      <c r="E265" s="216" t="s">
        <v>491</v>
      </c>
      <c r="F265" s="217" t="s">
        <v>492</v>
      </c>
      <c r="G265" s="218" t="s">
        <v>164</v>
      </c>
      <c r="H265" s="219">
        <v>112</v>
      </c>
      <c r="I265" s="220"/>
      <c r="J265" s="221">
        <f>ROUND(I265*H265,2)</f>
        <v>0</v>
      </c>
      <c r="K265" s="217" t="s">
        <v>39</v>
      </c>
      <c r="L265" s="222"/>
      <c r="M265" s="223" t="s">
        <v>39</v>
      </c>
      <c r="N265" s="224" t="s">
        <v>53</v>
      </c>
      <c r="O265" s="84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8" t="s">
        <v>180</v>
      </c>
      <c r="AT265" s="208" t="s">
        <v>349</v>
      </c>
      <c r="AU265" s="208" t="s">
        <v>80</v>
      </c>
      <c r="AY265" s="15" t="s">
        <v>139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5" t="s">
        <v>138</v>
      </c>
      <c r="BK265" s="209">
        <f>ROUND(I265*H265,2)</f>
        <v>0</v>
      </c>
      <c r="BL265" s="15" t="s">
        <v>138</v>
      </c>
      <c r="BM265" s="208" t="s">
        <v>493</v>
      </c>
    </row>
    <row r="266" s="2" customFormat="1">
      <c r="A266" s="37"/>
      <c r="B266" s="38"/>
      <c r="C266" s="39"/>
      <c r="D266" s="210" t="s">
        <v>141</v>
      </c>
      <c r="E266" s="39"/>
      <c r="F266" s="211" t="s">
        <v>492</v>
      </c>
      <c r="G266" s="39"/>
      <c r="H266" s="39"/>
      <c r="I266" s="146"/>
      <c r="J266" s="39"/>
      <c r="K266" s="39"/>
      <c r="L266" s="43"/>
      <c r="M266" s="212"/>
      <c r="N266" s="213"/>
      <c r="O266" s="84"/>
      <c r="P266" s="84"/>
      <c r="Q266" s="84"/>
      <c r="R266" s="84"/>
      <c r="S266" s="84"/>
      <c r="T266" s="85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5" t="s">
        <v>141</v>
      </c>
      <c r="AU266" s="15" t="s">
        <v>80</v>
      </c>
    </row>
    <row r="267" s="2" customFormat="1" ht="21.75" customHeight="1">
      <c r="A267" s="37"/>
      <c r="B267" s="38"/>
      <c r="C267" s="215" t="s">
        <v>494</v>
      </c>
      <c r="D267" s="215" t="s">
        <v>349</v>
      </c>
      <c r="E267" s="216" t="s">
        <v>495</v>
      </c>
      <c r="F267" s="217" t="s">
        <v>496</v>
      </c>
      <c r="G267" s="218" t="s">
        <v>164</v>
      </c>
      <c r="H267" s="219">
        <v>1</v>
      </c>
      <c r="I267" s="220"/>
      <c r="J267" s="221">
        <f>ROUND(I267*H267,2)</f>
        <v>0</v>
      </c>
      <c r="K267" s="217" t="s">
        <v>39</v>
      </c>
      <c r="L267" s="222"/>
      <c r="M267" s="223" t="s">
        <v>39</v>
      </c>
      <c r="N267" s="224" t="s">
        <v>53</v>
      </c>
      <c r="O267" s="84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8" t="s">
        <v>180</v>
      </c>
      <c r="AT267" s="208" t="s">
        <v>349</v>
      </c>
      <c r="AU267" s="208" t="s">
        <v>80</v>
      </c>
      <c r="AY267" s="15" t="s">
        <v>139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5" t="s">
        <v>138</v>
      </c>
      <c r="BK267" s="209">
        <f>ROUND(I267*H267,2)</f>
        <v>0</v>
      </c>
      <c r="BL267" s="15" t="s">
        <v>138</v>
      </c>
      <c r="BM267" s="208" t="s">
        <v>497</v>
      </c>
    </row>
    <row r="268" s="2" customFormat="1">
      <c r="A268" s="37"/>
      <c r="B268" s="38"/>
      <c r="C268" s="39"/>
      <c r="D268" s="210" t="s">
        <v>141</v>
      </c>
      <c r="E268" s="39"/>
      <c r="F268" s="211" t="s">
        <v>496</v>
      </c>
      <c r="G268" s="39"/>
      <c r="H268" s="39"/>
      <c r="I268" s="146"/>
      <c r="J268" s="39"/>
      <c r="K268" s="39"/>
      <c r="L268" s="43"/>
      <c r="M268" s="212"/>
      <c r="N268" s="213"/>
      <c r="O268" s="84"/>
      <c r="P268" s="84"/>
      <c r="Q268" s="84"/>
      <c r="R268" s="84"/>
      <c r="S268" s="84"/>
      <c r="T268" s="85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5" t="s">
        <v>141</v>
      </c>
      <c r="AU268" s="15" t="s">
        <v>80</v>
      </c>
    </row>
    <row r="269" s="2" customFormat="1">
      <c r="A269" s="37"/>
      <c r="B269" s="38"/>
      <c r="C269" s="39"/>
      <c r="D269" s="210" t="s">
        <v>143</v>
      </c>
      <c r="E269" s="39"/>
      <c r="F269" s="214" t="s">
        <v>498</v>
      </c>
      <c r="G269" s="39"/>
      <c r="H269" s="39"/>
      <c r="I269" s="146"/>
      <c r="J269" s="39"/>
      <c r="K269" s="39"/>
      <c r="L269" s="43"/>
      <c r="M269" s="212"/>
      <c r="N269" s="213"/>
      <c r="O269" s="84"/>
      <c r="P269" s="84"/>
      <c r="Q269" s="84"/>
      <c r="R269" s="84"/>
      <c r="S269" s="84"/>
      <c r="T269" s="85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5" t="s">
        <v>143</v>
      </c>
      <c r="AU269" s="15" t="s">
        <v>80</v>
      </c>
    </row>
    <row r="270" s="2" customFormat="1" ht="21.75" customHeight="1">
      <c r="A270" s="37"/>
      <c r="B270" s="38"/>
      <c r="C270" s="215" t="s">
        <v>499</v>
      </c>
      <c r="D270" s="215" t="s">
        <v>349</v>
      </c>
      <c r="E270" s="216" t="s">
        <v>500</v>
      </c>
      <c r="F270" s="217" t="s">
        <v>501</v>
      </c>
      <c r="G270" s="218" t="s">
        <v>164</v>
      </c>
      <c r="H270" s="219">
        <v>1</v>
      </c>
      <c r="I270" s="220"/>
      <c r="J270" s="221">
        <f>ROUND(I270*H270,2)</f>
        <v>0</v>
      </c>
      <c r="K270" s="217" t="s">
        <v>39</v>
      </c>
      <c r="L270" s="222"/>
      <c r="M270" s="223" t="s">
        <v>39</v>
      </c>
      <c r="N270" s="224" t="s">
        <v>53</v>
      </c>
      <c r="O270" s="84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8" t="s">
        <v>180</v>
      </c>
      <c r="AT270" s="208" t="s">
        <v>349</v>
      </c>
      <c r="AU270" s="208" t="s">
        <v>80</v>
      </c>
      <c r="AY270" s="15" t="s">
        <v>139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5" t="s">
        <v>138</v>
      </c>
      <c r="BK270" s="209">
        <f>ROUND(I270*H270,2)</f>
        <v>0</v>
      </c>
      <c r="BL270" s="15" t="s">
        <v>138</v>
      </c>
      <c r="BM270" s="208" t="s">
        <v>502</v>
      </c>
    </row>
    <row r="271" s="2" customFormat="1">
      <c r="A271" s="37"/>
      <c r="B271" s="38"/>
      <c r="C271" s="39"/>
      <c r="D271" s="210" t="s">
        <v>141</v>
      </c>
      <c r="E271" s="39"/>
      <c r="F271" s="211" t="s">
        <v>501</v>
      </c>
      <c r="G271" s="39"/>
      <c r="H271" s="39"/>
      <c r="I271" s="146"/>
      <c r="J271" s="39"/>
      <c r="K271" s="39"/>
      <c r="L271" s="43"/>
      <c r="M271" s="212"/>
      <c r="N271" s="213"/>
      <c r="O271" s="84"/>
      <c r="P271" s="84"/>
      <c r="Q271" s="84"/>
      <c r="R271" s="84"/>
      <c r="S271" s="84"/>
      <c r="T271" s="85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5" t="s">
        <v>141</v>
      </c>
      <c r="AU271" s="15" t="s">
        <v>80</v>
      </c>
    </row>
    <row r="272" s="2" customFormat="1">
      <c r="A272" s="37"/>
      <c r="B272" s="38"/>
      <c r="C272" s="39"/>
      <c r="D272" s="210" t="s">
        <v>143</v>
      </c>
      <c r="E272" s="39"/>
      <c r="F272" s="214" t="s">
        <v>498</v>
      </c>
      <c r="G272" s="39"/>
      <c r="H272" s="39"/>
      <c r="I272" s="146"/>
      <c r="J272" s="39"/>
      <c r="K272" s="39"/>
      <c r="L272" s="43"/>
      <c r="M272" s="212"/>
      <c r="N272" s="213"/>
      <c r="O272" s="84"/>
      <c r="P272" s="84"/>
      <c r="Q272" s="84"/>
      <c r="R272" s="84"/>
      <c r="S272" s="84"/>
      <c r="T272" s="85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5" t="s">
        <v>143</v>
      </c>
      <c r="AU272" s="15" t="s">
        <v>80</v>
      </c>
    </row>
    <row r="273" s="2" customFormat="1" ht="16.5" customHeight="1">
      <c r="A273" s="37"/>
      <c r="B273" s="38"/>
      <c r="C273" s="215" t="s">
        <v>503</v>
      </c>
      <c r="D273" s="215" t="s">
        <v>349</v>
      </c>
      <c r="E273" s="216" t="s">
        <v>504</v>
      </c>
      <c r="F273" s="217" t="s">
        <v>505</v>
      </c>
      <c r="G273" s="218" t="s">
        <v>164</v>
      </c>
      <c r="H273" s="219">
        <v>5</v>
      </c>
      <c r="I273" s="220"/>
      <c r="J273" s="221">
        <f>ROUND(I273*H273,2)</f>
        <v>0</v>
      </c>
      <c r="K273" s="217" t="s">
        <v>39</v>
      </c>
      <c r="L273" s="222"/>
      <c r="M273" s="223" t="s">
        <v>39</v>
      </c>
      <c r="N273" s="224" t="s">
        <v>53</v>
      </c>
      <c r="O273" s="84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8" t="s">
        <v>180</v>
      </c>
      <c r="AT273" s="208" t="s">
        <v>349</v>
      </c>
      <c r="AU273" s="208" t="s">
        <v>80</v>
      </c>
      <c r="AY273" s="15" t="s">
        <v>139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5" t="s">
        <v>138</v>
      </c>
      <c r="BK273" s="209">
        <f>ROUND(I273*H273,2)</f>
        <v>0</v>
      </c>
      <c r="BL273" s="15" t="s">
        <v>138</v>
      </c>
      <c r="BM273" s="208" t="s">
        <v>506</v>
      </c>
    </row>
    <row r="274" s="2" customFormat="1">
      <c r="A274" s="37"/>
      <c r="B274" s="38"/>
      <c r="C274" s="39"/>
      <c r="D274" s="210" t="s">
        <v>141</v>
      </c>
      <c r="E274" s="39"/>
      <c r="F274" s="211" t="s">
        <v>505</v>
      </c>
      <c r="G274" s="39"/>
      <c r="H274" s="39"/>
      <c r="I274" s="146"/>
      <c r="J274" s="39"/>
      <c r="K274" s="39"/>
      <c r="L274" s="43"/>
      <c r="M274" s="225"/>
      <c r="N274" s="226"/>
      <c r="O274" s="227"/>
      <c r="P274" s="227"/>
      <c r="Q274" s="227"/>
      <c r="R274" s="227"/>
      <c r="S274" s="227"/>
      <c r="T274" s="22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5" t="s">
        <v>141</v>
      </c>
      <c r="AU274" s="15" t="s">
        <v>80</v>
      </c>
    </row>
    <row r="275" s="2" customFormat="1" ht="6.96" customHeight="1">
      <c r="A275" s="37"/>
      <c r="B275" s="59"/>
      <c r="C275" s="60"/>
      <c r="D275" s="60"/>
      <c r="E275" s="60"/>
      <c r="F275" s="60"/>
      <c r="G275" s="60"/>
      <c r="H275" s="60"/>
      <c r="I275" s="175"/>
      <c r="J275" s="60"/>
      <c r="K275" s="60"/>
      <c r="L275" s="43"/>
      <c r="M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</row>
  </sheetData>
  <sheetProtection sheet="1" autoFilter="0" formatColumns="0" formatRows="0" objects="1" scenarios="1" spinCount="100000" saltValue="+b2eBjOXw3vDPZjXKfvkiDyJgyHjlHl6d9OstrVFGs+DvwhTCAQaf3LVDjXW/ciyhVO9K/LKtZdJUxkL5z/JlA==" hashValue="z8iSgZ6/yBkrZ9xBoROLgWwlHMYwi21EvomwbbnSLO6JcVWRtKVVcYOBpBET7tHW6mqUYouTjEUOdPS7yk9T0g==" algorithmName="SHA-512" password="CC35"/>
  <autoFilter ref="C84:K2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114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507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19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ROUND(J85,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ROUND((SUM(BE85:BE242)),  2)</f>
        <v>0</v>
      </c>
      <c r="G35" s="37"/>
      <c r="H35" s="37"/>
      <c r="I35" s="164">
        <v>0.20999999999999999</v>
      </c>
      <c r="J35" s="163">
        <f>ROUND(((SUM(BE85:BE242))*I35),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ROUND((SUM(BF85:BF242)),  2)</f>
        <v>0</v>
      </c>
      <c r="G36" s="37"/>
      <c r="H36" s="37"/>
      <c r="I36" s="164">
        <v>0.14999999999999999</v>
      </c>
      <c r="J36" s="163">
        <f>ROUND(((SUM(BF85:BF242))*I36),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ROUND((SUM(BG85:BG242)),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ROUND((SUM(BH85:BH242)),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ROUND((SUM(BI85:BI242)),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114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Č12 - Řehlovice výh.3A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J85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6"/>
      <c r="J64" s="39"/>
      <c r="K64" s="39"/>
      <c r="L64" s="14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1" t="s">
        <v>121</v>
      </c>
      <c r="D70" s="39"/>
      <c r="E70" s="39"/>
      <c r="F70" s="39"/>
      <c r="G70" s="39"/>
      <c r="H70" s="39"/>
      <c r="I70" s="146"/>
      <c r="J70" s="39"/>
      <c r="K70" s="39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0" t="s">
        <v>16</v>
      </c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kolejí a výhybek v ŽST Řehlovice</v>
      </c>
      <c r="F73" s="30"/>
      <c r="G73" s="30"/>
      <c r="H73" s="30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19"/>
      <c r="C74" s="30" t="s">
        <v>113</v>
      </c>
      <c r="D74" s="20"/>
      <c r="E74" s="20"/>
      <c r="F74" s="20"/>
      <c r="G74" s="20"/>
      <c r="H74" s="20"/>
      <c r="I74" s="138"/>
      <c r="J74" s="20"/>
      <c r="K74" s="20"/>
      <c r="L74" s="18"/>
    </row>
    <row r="75" s="2" customFormat="1" ht="16.5" customHeight="1">
      <c r="A75" s="37"/>
      <c r="B75" s="38"/>
      <c r="C75" s="39"/>
      <c r="D75" s="39"/>
      <c r="E75" s="179" t="s">
        <v>114</v>
      </c>
      <c r="F75" s="39"/>
      <c r="G75" s="39"/>
      <c r="H75" s="39"/>
      <c r="I75" s="146"/>
      <c r="J75" s="39"/>
      <c r="K75" s="39"/>
      <c r="L75" s="14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0" t="s">
        <v>115</v>
      </c>
      <c r="D76" s="39"/>
      <c r="E76" s="39"/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E11</f>
        <v>Č12 - Řehlovice výh.3A</v>
      </c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0" t="s">
        <v>22</v>
      </c>
      <c r="D79" s="39"/>
      <c r="E79" s="39"/>
      <c r="F79" s="25" t="str">
        <f>F14</f>
        <v>ŽST Řehlovice</v>
      </c>
      <c r="G79" s="39"/>
      <c r="H79" s="39"/>
      <c r="I79" s="149" t="s">
        <v>24</v>
      </c>
      <c r="J79" s="72" t="str">
        <f>IF(J14="","",J14)</f>
        <v>17. 1. 2020</v>
      </c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6"/>
      <c r="J80" s="39"/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0" t="s">
        <v>30</v>
      </c>
      <c r="D81" s="39"/>
      <c r="E81" s="39"/>
      <c r="F81" s="25" t="str">
        <f>E17</f>
        <v>Správa železnic, OŘ UNL, ST Most</v>
      </c>
      <c r="G81" s="39"/>
      <c r="H81" s="39"/>
      <c r="I81" s="149" t="s">
        <v>38</v>
      </c>
      <c r="J81" s="35" t="str">
        <f>E23</f>
        <v xml:space="preserve"> </v>
      </c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0" t="s">
        <v>36</v>
      </c>
      <c r="D82" s="39"/>
      <c r="E82" s="39"/>
      <c r="F82" s="25" t="str">
        <f>IF(E20="","",E20)</f>
        <v>Vyplň údaj</v>
      </c>
      <c r="G82" s="39"/>
      <c r="H82" s="39"/>
      <c r="I82" s="149" t="s">
        <v>42</v>
      </c>
      <c r="J82" s="35" t="str">
        <f>E26</f>
        <v>Ing. Horák Jiří, horak@szdc.cz, +420 602155923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6"/>
      <c r="J83" s="39"/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5"/>
      <c r="B84" s="186"/>
      <c r="C84" s="187" t="s">
        <v>122</v>
      </c>
      <c r="D84" s="188" t="s">
        <v>65</v>
      </c>
      <c r="E84" s="188" t="s">
        <v>61</v>
      </c>
      <c r="F84" s="188" t="s">
        <v>62</v>
      </c>
      <c r="G84" s="188" t="s">
        <v>123</v>
      </c>
      <c r="H84" s="188" t="s">
        <v>124</v>
      </c>
      <c r="I84" s="189" t="s">
        <v>125</v>
      </c>
      <c r="J84" s="188" t="s">
        <v>119</v>
      </c>
      <c r="K84" s="190" t="s">
        <v>126</v>
      </c>
      <c r="L84" s="191"/>
      <c r="M84" s="92" t="s">
        <v>39</v>
      </c>
      <c r="N84" s="93" t="s">
        <v>50</v>
      </c>
      <c r="O84" s="93" t="s">
        <v>127</v>
      </c>
      <c r="P84" s="93" t="s">
        <v>128</v>
      </c>
      <c r="Q84" s="93" t="s">
        <v>129</v>
      </c>
      <c r="R84" s="93" t="s">
        <v>130</v>
      </c>
      <c r="S84" s="93" t="s">
        <v>131</v>
      </c>
      <c r="T84" s="94" t="s">
        <v>132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7"/>
      <c r="B85" s="38"/>
      <c r="C85" s="99" t="s">
        <v>133</v>
      </c>
      <c r="D85" s="39"/>
      <c r="E85" s="39"/>
      <c r="F85" s="39"/>
      <c r="G85" s="39"/>
      <c r="H85" s="39"/>
      <c r="I85" s="146"/>
      <c r="J85" s="192">
        <f>BK85</f>
        <v>0</v>
      </c>
      <c r="K85" s="39"/>
      <c r="L85" s="43"/>
      <c r="M85" s="95"/>
      <c r="N85" s="193"/>
      <c r="O85" s="96"/>
      <c r="P85" s="194">
        <f>SUM(P86:P242)</f>
        <v>0</v>
      </c>
      <c r="Q85" s="96"/>
      <c r="R85" s="194">
        <f>SUM(R86:R242)</f>
        <v>0</v>
      </c>
      <c r="S85" s="96"/>
      <c r="T85" s="195">
        <f>SUM(T86:T242)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5" t="s">
        <v>79</v>
      </c>
      <c r="AU85" s="15" t="s">
        <v>120</v>
      </c>
      <c r="BK85" s="196">
        <f>SUM(BK86:BK242)</f>
        <v>0</v>
      </c>
    </row>
    <row r="86" s="2" customFormat="1" ht="21.75" customHeight="1">
      <c r="A86" s="37"/>
      <c r="B86" s="38"/>
      <c r="C86" s="197" t="s">
        <v>87</v>
      </c>
      <c r="D86" s="197" t="s">
        <v>134</v>
      </c>
      <c r="E86" s="198" t="s">
        <v>135</v>
      </c>
      <c r="F86" s="199" t="s">
        <v>136</v>
      </c>
      <c r="G86" s="200" t="s">
        <v>137</v>
      </c>
      <c r="H86" s="201">
        <v>75</v>
      </c>
      <c r="I86" s="202"/>
      <c r="J86" s="203">
        <f>ROUND(I86*H86,2)</f>
        <v>0</v>
      </c>
      <c r="K86" s="199" t="s">
        <v>39</v>
      </c>
      <c r="L86" s="43"/>
      <c r="M86" s="204" t="s">
        <v>39</v>
      </c>
      <c r="N86" s="205" t="s">
        <v>53</v>
      </c>
      <c r="O86" s="84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8" t="s">
        <v>138</v>
      </c>
      <c r="AT86" s="208" t="s">
        <v>134</v>
      </c>
      <c r="AU86" s="208" t="s">
        <v>80</v>
      </c>
      <c r="AY86" s="15" t="s">
        <v>139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5" t="s">
        <v>138</v>
      </c>
      <c r="BK86" s="209">
        <f>ROUND(I86*H86,2)</f>
        <v>0</v>
      </c>
      <c r="BL86" s="15" t="s">
        <v>138</v>
      </c>
      <c r="BM86" s="208" t="s">
        <v>508</v>
      </c>
    </row>
    <row r="87" s="2" customFormat="1">
      <c r="A87" s="37"/>
      <c r="B87" s="38"/>
      <c r="C87" s="39"/>
      <c r="D87" s="210" t="s">
        <v>141</v>
      </c>
      <c r="E87" s="39"/>
      <c r="F87" s="211" t="s">
        <v>142</v>
      </c>
      <c r="G87" s="39"/>
      <c r="H87" s="39"/>
      <c r="I87" s="146"/>
      <c r="J87" s="39"/>
      <c r="K87" s="39"/>
      <c r="L87" s="43"/>
      <c r="M87" s="212"/>
      <c r="N87" s="213"/>
      <c r="O87" s="84"/>
      <c r="P87" s="84"/>
      <c r="Q87" s="84"/>
      <c r="R87" s="84"/>
      <c r="S87" s="84"/>
      <c r="T87" s="85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5" t="s">
        <v>141</v>
      </c>
      <c r="AU87" s="15" t="s">
        <v>80</v>
      </c>
    </row>
    <row r="88" s="2" customFormat="1">
      <c r="A88" s="37"/>
      <c r="B88" s="38"/>
      <c r="C88" s="39"/>
      <c r="D88" s="210" t="s">
        <v>143</v>
      </c>
      <c r="E88" s="39"/>
      <c r="F88" s="214" t="s">
        <v>144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143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145</v>
      </c>
      <c r="F89" s="199" t="s">
        <v>146</v>
      </c>
      <c r="G89" s="200" t="s">
        <v>147</v>
      </c>
      <c r="H89" s="201">
        <v>53.607999999999997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138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138</v>
      </c>
      <c r="BM89" s="208" t="s">
        <v>509</v>
      </c>
    </row>
    <row r="90" s="2" customFormat="1">
      <c r="A90" s="37"/>
      <c r="B90" s="38"/>
      <c r="C90" s="39"/>
      <c r="D90" s="210" t="s">
        <v>141</v>
      </c>
      <c r="E90" s="39"/>
      <c r="F90" s="211" t="s">
        <v>149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 ht="16.5" customHeight="1">
      <c r="A91" s="37"/>
      <c r="B91" s="38"/>
      <c r="C91" s="197" t="s">
        <v>151</v>
      </c>
      <c r="D91" s="197" t="s">
        <v>134</v>
      </c>
      <c r="E91" s="198" t="s">
        <v>152</v>
      </c>
      <c r="F91" s="199" t="s">
        <v>153</v>
      </c>
      <c r="G91" s="200" t="s">
        <v>154</v>
      </c>
      <c r="H91" s="201">
        <v>63</v>
      </c>
      <c r="I91" s="202"/>
      <c r="J91" s="203">
        <f>ROUND(I91*H91,2)</f>
        <v>0</v>
      </c>
      <c r="K91" s="199" t="s">
        <v>39</v>
      </c>
      <c r="L91" s="43"/>
      <c r="M91" s="204" t="s">
        <v>39</v>
      </c>
      <c r="N91" s="205" t="s">
        <v>53</v>
      </c>
      <c r="O91" s="84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8" t="s">
        <v>138</v>
      </c>
      <c r="AT91" s="208" t="s">
        <v>134</v>
      </c>
      <c r="AU91" s="208" t="s">
        <v>80</v>
      </c>
      <c r="AY91" s="15" t="s">
        <v>139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5" t="s">
        <v>138</v>
      </c>
      <c r="BK91" s="209">
        <f>ROUND(I91*H91,2)</f>
        <v>0</v>
      </c>
      <c r="BL91" s="15" t="s">
        <v>138</v>
      </c>
      <c r="BM91" s="208" t="s">
        <v>510</v>
      </c>
    </row>
    <row r="92" s="2" customFormat="1">
      <c r="A92" s="37"/>
      <c r="B92" s="38"/>
      <c r="C92" s="39"/>
      <c r="D92" s="210" t="s">
        <v>141</v>
      </c>
      <c r="E92" s="39"/>
      <c r="F92" s="211" t="s">
        <v>156</v>
      </c>
      <c r="G92" s="39"/>
      <c r="H92" s="39"/>
      <c r="I92" s="146"/>
      <c r="J92" s="39"/>
      <c r="K92" s="39"/>
      <c r="L92" s="43"/>
      <c r="M92" s="212"/>
      <c r="N92" s="213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5" t="s">
        <v>141</v>
      </c>
      <c r="AU92" s="15" t="s">
        <v>80</v>
      </c>
    </row>
    <row r="93" s="2" customFormat="1" ht="16.5" customHeight="1">
      <c r="A93" s="37"/>
      <c r="B93" s="38"/>
      <c r="C93" s="197" t="s">
        <v>138</v>
      </c>
      <c r="D93" s="197" t="s">
        <v>134</v>
      </c>
      <c r="E93" s="198" t="s">
        <v>157</v>
      </c>
      <c r="F93" s="199" t="s">
        <v>158</v>
      </c>
      <c r="G93" s="200" t="s">
        <v>147</v>
      </c>
      <c r="H93" s="201">
        <v>53.607999999999997</v>
      </c>
      <c r="I93" s="202"/>
      <c r="J93" s="203">
        <f>ROUND(I93*H93,2)</f>
        <v>0</v>
      </c>
      <c r="K93" s="199" t="s">
        <v>39</v>
      </c>
      <c r="L93" s="43"/>
      <c r="M93" s="204" t="s">
        <v>39</v>
      </c>
      <c r="N93" s="205" t="s">
        <v>53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8" t="s">
        <v>138</v>
      </c>
      <c r="AT93" s="208" t="s">
        <v>134</v>
      </c>
      <c r="AU93" s="208" t="s">
        <v>80</v>
      </c>
      <c r="AY93" s="15" t="s">
        <v>139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5" t="s">
        <v>138</v>
      </c>
      <c r="BK93" s="209">
        <f>ROUND(I93*H93,2)</f>
        <v>0</v>
      </c>
      <c r="BL93" s="15" t="s">
        <v>138</v>
      </c>
      <c r="BM93" s="208" t="s">
        <v>511</v>
      </c>
    </row>
    <row r="94" s="2" customFormat="1">
      <c r="A94" s="37"/>
      <c r="B94" s="38"/>
      <c r="C94" s="39"/>
      <c r="D94" s="210" t="s">
        <v>141</v>
      </c>
      <c r="E94" s="39"/>
      <c r="F94" s="211" t="s">
        <v>160</v>
      </c>
      <c r="G94" s="39"/>
      <c r="H94" s="39"/>
      <c r="I94" s="146"/>
      <c r="J94" s="39"/>
      <c r="K94" s="39"/>
      <c r="L94" s="43"/>
      <c r="M94" s="212"/>
      <c r="N94" s="213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5" t="s">
        <v>141</v>
      </c>
      <c r="AU94" s="15" t="s">
        <v>80</v>
      </c>
    </row>
    <row r="95" s="2" customFormat="1" ht="21.75" customHeight="1">
      <c r="A95" s="37"/>
      <c r="B95" s="38"/>
      <c r="C95" s="197" t="s">
        <v>161</v>
      </c>
      <c r="D95" s="197" t="s">
        <v>134</v>
      </c>
      <c r="E95" s="198" t="s">
        <v>162</v>
      </c>
      <c r="F95" s="199" t="s">
        <v>163</v>
      </c>
      <c r="G95" s="200" t="s">
        <v>164</v>
      </c>
      <c r="H95" s="201">
        <v>44</v>
      </c>
      <c r="I95" s="202"/>
      <c r="J95" s="203">
        <f>ROUND(I95*H95,2)</f>
        <v>0</v>
      </c>
      <c r="K95" s="199" t="s">
        <v>39</v>
      </c>
      <c r="L95" s="43"/>
      <c r="M95" s="204" t="s">
        <v>39</v>
      </c>
      <c r="N95" s="205" t="s">
        <v>53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8" t="s">
        <v>138</v>
      </c>
      <c r="AT95" s="208" t="s">
        <v>134</v>
      </c>
      <c r="AU95" s="208" t="s">
        <v>80</v>
      </c>
      <c r="AY95" s="15" t="s">
        <v>139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138</v>
      </c>
      <c r="BK95" s="209">
        <f>ROUND(I95*H95,2)</f>
        <v>0</v>
      </c>
      <c r="BL95" s="15" t="s">
        <v>138</v>
      </c>
      <c r="BM95" s="208" t="s">
        <v>512</v>
      </c>
    </row>
    <row r="96" s="2" customFormat="1">
      <c r="A96" s="37"/>
      <c r="B96" s="38"/>
      <c r="C96" s="39"/>
      <c r="D96" s="210" t="s">
        <v>141</v>
      </c>
      <c r="E96" s="39"/>
      <c r="F96" s="211" t="s">
        <v>166</v>
      </c>
      <c r="G96" s="39"/>
      <c r="H96" s="39"/>
      <c r="I96" s="146"/>
      <c r="J96" s="39"/>
      <c r="K96" s="39"/>
      <c r="L96" s="43"/>
      <c r="M96" s="212"/>
      <c r="N96" s="213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5" t="s">
        <v>141</v>
      </c>
      <c r="AU96" s="15" t="s">
        <v>80</v>
      </c>
    </row>
    <row r="97" s="2" customFormat="1">
      <c r="A97" s="37"/>
      <c r="B97" s="38"/>
      <c r="C97" s="39"/>
      <c r="D97" s="210" t="s">
        <v>143</v>
      </c>
      <c r="E97" s="39"/>
      <c r="F97" s="214" t="s">
        <v>513</v>
      </c>
      <c r="G97" s="39"/>
      <c r="H97" s="39"/>
      <c r="I97" s="146"/>
      <c r="J97" s="39"/>
      <c r="K97" s="39"/>
      <c r="L97" s="43"/>
      <c r="M97" s="212"/>
      <c r="N97" s="213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5" t="s">
        <v>143</v>
      </c>
      <c r="AU97" s="15" t="s">
        <v>80</v>
      </c>
    </row>
    <row r="98" s="2" customFormat="1" ht="21.75" customHeight="1">
      <c r="A98" s="37"/>
      <c r="B98" s="38"/>
      <c r="C98" s="197" t="s">
        <v>168</v>
      </c>
      <c r="D98" s="197" t="s">
        <v>134</v>
      </c>
      <c r="E98" s="198" t="s">
        <v>169</v>
      </c>
      <c r="F98" s="199" t="s">
        <v>170</v>
      </c>
      <c r="G98" s="200" t="s">
        <v>164</v>
      </c>
      <c r="H98" s="201">
        <v>19</v>
      </c>
      <c r="I98" s="202"/>
      <c r="J98" s="203">
        <f>ROUND(I98*H98,2)</f>
        <v>0</v>
      </c>
      <c r="K98" s="199" t="s">
        <v>39</v>
      </c>
      <c r="L98" s="43"/>
      <c r="M98" s="204" t="s">
        <v>39</v>
      </c>
      <c r="N98" s="205" t="s">
        <v>53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8" t="s">
        <v>138</v>
      </c>
      <c r="AT98" s="208" t="s">
        <v>134</v>
      </c>
      <c r="AU98" s="208" t="s">
        <v>80</v>
      </c>
      <c r="AY98" s="15" t="s">
        <v>139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5" t="s">
        <v>138</v>
      </c>
      <c r="BK98" s="209">
        <f>ROUND(I98*H98,2)</f>
        <v>0</v>
      </c>
      <c r="BL98" s="15" t="s">
        <v>138</v>
      </c>
      <c r="BM98" s="208" t="s">
        <v>514</v>
      </c>
    </row>
    <row r="99" s="2" customFormat="1">
      <c r="A99" s="37"/>
      <c r="B99" s="38"/>
      <c r="C99" s="39"/>
      <c r="D99" s="210" t="s">
        <v>141</v>
      </c>
      <c r="E99" s="39"/>
      <c r="F99" s="211" t="s">
        <v>172</v>
      </c>
      <c r="G99" s="39"/>
      <c r="H99" s="39"/>
      <c r="I99" s="146"/>
      <c r="J99" s="39"/>
      <c r="K99" s="39"/>
      <c r="L99" s="43"/>
      <c r="M99" s="212"/>
      <c r="N99" s="213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5" t="s">
        <v>141</v>
      </c>
      <c r="AU99" s="15" t="s">
        <v>80</v>
      </c>
    </row>
    <row r="100" s="2" customFormat="1">
      <c r="A100" s="37"/>
      <c r="B100" s="38"/>
      <c r="C100" s="39"/>
      <c r="D100" s="210" t="s">
        <v>143</v>
      </c>
      <c r="E100" s="39"/>
      <c r="F100" s="214" t="s">
        <v>173</v>
      </c>
      <c r="G100" s="39"/>
      <c r="H100" s="39"/>
      <c r="I100" s="146"/>
      <c r="J100" s="39"/>
      <c r="K100" s="39"/>
      <c r="L100" s="43"/>
      <c r="M100" s="212"/>
      <c r="N100" s="213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5" t="s">
        <v>143</v>
      </c>
      <c r="AU100" s="15" t="s">
        <v>80</v>
      </c>
    </row>
    <row r="101" s="2" customFormat="1" ht="21.75" customHeight="1">
      <c r="A101" s="37"/>
      <c r="B101" s="38"/>
      <c r="C101" s="197" t="s">
        <v>174</v>
      </c>
      <c r="D101" s="197" t="s">
        <v>134</v>
      </c>
      <c r="E101" s="198" t="s">
        <v>175</v>
      </c>
      <c r="F101" s="199" t="s">
        <v>176</v>
      </c>
      <c r="G101" s="200" t="s">
        <v>164</v>
      </c>
      <c r="H101" s="201">
        <v>9</v>
      </c>
      <c r="I101" s="202"/>
      <c r="J101" s="203">
        <f>ROUND(I101*H101,2)</f>
        <v>0</v>
      </c>
      <c r="K101" s="199" t="s">
        <v>39</v>
      </c>
      <c r="L101" s="43"/>
      <c r="M101" s="204" t="s">
        <v>39</v>
      </c>
      <c r="N101" s="205" t="s">
        <v>53</v>
      </c>
      <c r="O101" s="8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8" t="s">
        <v>138</v>
      </c>
      <c r="AT101" s="208" t="s">
        <v>134</v>
      </c>
      <c r="AU101" s="208" t="s">
        <v>80</v>
      </c>
      <c r="AY101" s="15" t="s">
        <v>139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5" t="s">
        <v>138</v>
      </c>
      <c r="BK101" s="209">
        <f>ROUND(I101*H101,2)</f>
        <v>0</v>
      </c>
      <c r="BL101" s="15" t="s">
        <v>138</v>
      </c>
      <c r="BM101" s="208" t="s">
        <v>515</v>
      </c>
    </row>
    <row r="102" s="2" customFormat="1">
      <c r="A102" s="37"/>
      <c r="B102" s="38"/>
      <c r="C102" s="39"/>
      <c r="D102" s="210" t="s">
        <v>141</v>
      </c>
      <c r="E102" s="39"/>
      <c r="F102" s="211" t="s">
        <v>178</v>
      </c>
      <c r="G102" s="39"/>
      <c r="H102" s="39"/>
      <c r="I102" s="146"/>
      <c r="J102" s="39"/>
      <c r="K102" s="39"/>
      <c r="L102" s="43"/>
      <c r="M102" s="212"/>
      <c r="N102" s="213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5" t="s">
        <v>141</v>
      </c>
      <c r="AU102" s="15" t="s">
        <v>80</v>
      </c>
    </row>
    <row r="103" s="2" customFormat="1">
      <c r="A103" s="37"/>
      <c r="B103" s="38"/>
      <c r="C103" s="39"/>
      <c r="D103" s="210" t="s">
        <v>143</v>
      </c>
      <c r="E103" s="39"/>
      <c r="F103" s="214" t="s">
        <v>516</v>
      </c>
      <c r="G103" s="39"/>
      <c r="H103" s="39"/>
      <c r="I103" s="146"/>
      <c r="J103" s="39"/>
      <c r="K103" s="39"/>
      <c r="L103" s="43"/>
      <c r="M103" s="212"/>
      <c r="N103" s="213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5" t="s">
        <v>143</v>
      </c>
      <c r="AU103" s="15" t="s">
        <v>80</v>
      </c>
    </row>
    <row r="104" s="2" customFormat="1" ht="33" customHeight="1">
      <c r="A104" s="37"/>
      <c r="B104" s="38"/>
      <c r="C104" s="197" t="s">
        <v>180</v>
      </c>
      <c r="D104" s="197" t="s">
        <v>134</v>
      </c>
      <c r="E104" s="198" t="s">
        <v>181</v>
      </c>
      <c r="F104" s="199" t="s">
        <v>182</v>
      </c>
      <c r="G104" s="200" t="s">
        <v>164</v>
      </c>
      <c r="H104" s="201">
        <v>105</v>
      </c>
      <c r="I104" s="202"/>
      <c r="J104" s="203">
        <f>ROUND(I104*H104,2)</f>
        <v>0</v>
      </c>
      <c r="K104" s="199" t="s">
        <v>39</v>
      </c>
      <c r="L104" s="43"/>
      <c r="M104" s="204" t="s">
        <v>39</v>
      </c>
      <c r="N104" s="205" t="s">
        <v>53</v>
      </c>
      <c r="O104" s="84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8" t="s">
        <v>138</v>
      </c>
      <c r="AT104" s="208" t="s">
        <v>134</v>
      </c>
      <c r="AU104" s="208" t="s">
        <v>80</v>
      </c>
      <c r="AY104" s="15" t="s">
        <v>139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5" t="s">
        <v>138</v>
      </c>
      <c r="BK104" s="209">
        <f>ROUND(I104*H104,2)</f>
        <v>0</v>
      </c>
      <c r="BL104" s="15" t="s">
        <v>138</v>
      </c>
      <c r="BM104" s="208" t="s">
        <v>517</v>
      </c>
    </row>
    <row r="105" s="2" customFormat="1">
      <c r="A105" s="37"/>
      <c r="B105" s="38"/>
      <c r="C105" s="39"/>
      <c r="D105" s="210" t="s">
        <v>141</v>
      </c>
      <c r="E105" s="39"/>
      <c r="F105" s="211" t="s">
        <v>184</v>
      </c>
      <c r="G105" s="39"/>
      <c r="H105" s="39"/>
      <c r="I105" s="146"/>
      <c r="J105" s="39"/>
      <c r="K105" s="39"/>
      <c r="L105" s="43"/>
      <c r="M105" s="212"/>
      <c r="N105" s="213"/>
      <c r="O105" s="84"/>
      <c r="P105" s="84"/>
      <c r="Q105" s="84"/>
      <c r="R105" s="84"/>
      <c r="S105" s="84"/>
      <c r="T105" s="85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5" t="s">
        <v>141</v>
      </c>
      <c r="AU105" s="15" t="s">
        <v>80</v>
      </c>
    </row>
    <row r="106" s="2" customFormat="1">
      <c r="A106" s="37"/>
      <c r="B106" s="38"/>
      <c r="C106" s="39"/>
      <c r="D106" s="210" t="s">
        <v>143</v>
      </c>
      <c r="E106" s="39"/>
      <c r="F106" s="214" t="s">
        <v>518</v>
      </c>
      <c r="G106" s="39"/>
      <c r="H106" s="39"/>
      <c r="I106" s="146"/>
      <c r="J106" s="39"/>
      <c r="K106" s="39"/>
      <c r="L106" s="43"/>
      <c r="M106" s="212"/>
      <c r="N106" s="213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5" t="s">
        <v>143</v>
      </c>
      <c r="AU106" s="15" t="s">
        <v>80</v>
      </c>
    </row>
    <row r="107" s="2" customFormat="1" ht="16.5" customHeight="1">
      <c r="A107" s="37"/>
      <c r="B107" s="38"/>
      <c r="C107" s="197" t="s">
        <v>186</v>
      </c>
      <c r="D107" s="197" t="s">
        <v>134</v>
      </c>
      <c r="E107" s="198" t="s">
        <v>187</v>
      </c>
      <c r="F107" s="199" t="s">
        <v>188</v>
      </c>
      <c r="G107" s="200" t="s">
        <v>147</v>
      </c>
      <c r="H107" s="201">
        <v>14</v>
      </c>
      <c r="I107" s="202"/>
      <c r="J107" s="203">
        <f>ROUND(I107*H107,2)</f>
        <v>0</v>
      </c>
      <c r="K107" s="199" t="s">
        <v>39</v>
      </c>
      <c r="L107" s="43"/>
      <c r="M107" s="204" t="s">
        <v>39</v>
      </c>
      <c r="N107" s="205" t="s">
        <v>53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8" t="s">
        <v>138</v>
      </c>
      <c r="AT107" s="208" t="s">
        <v>134</v>
      </c>
      <c r="AU107" s="208" t="s">
        <v>80</v>
      </c>
      <c r="AY107" s="15" t="s">
        <v>139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5" t="s">
        <v>138</v>
      </c>
      <c r="BK107" s="209">
        <f>ROUND(I107*H107,2)</f>
        <v>0</v>
      </c>
      <c r="BL107" s="15" t="s">
        <v>138</v>
      </c>
      <c r="BM107" s="208" t="s">
        <v>519</v>
      </c>
    </row>
    <row r="108" s="2" customFormat="1">
      <c r="A108" s="37"/>
      <c r="B108" s="38"/>
      <c r="C108" s="39"/>
      <c r="D108" s="210" t="s">
        <v>141</v>
      </c>
      <c r="E108" s="39"/>
      <c r="F108" s="211" t="s">
        <v>190</v>
      </c>
      <c r="G108" s="39"/>
      <c r="H108" s="39"/>
      <c r="I108" s="146"/>
      <c r="J108" s="39"/>
      <c r="K108" s="39"/>
      <c r="L108" s="43"/>
      <c r="M108" s="212"/>
      <c r="N108" s="213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5" t="s">
        <v>141</v>
      </c>
      <c r="AU108" s="15" t="s">
        <v>80</v>
      </c>
    </row>
    <row r="109" s="2" customFormat="1">
      <c r="A109" s="37"/>
      <c r="B109" s="38"/>
      <c r="C109" s="39"/>
      <c r="D109" s="210" t="s">
        <v>143</v>
      </c>
      <c r="E109" s="39"/>
      <c r="F109" s="214" t="s">
        <v>520</v>
      </c>
      <c r="G109" s="39"/>
      <c r="H109" s="39"/>
      <c r="I109" s="146"/>
      <c r="J109" s="39"/>
      <c r="K109" s="39"/>
      <c r="L109" s="43"/>
      <c r="M109" s="212"/>
      <c r="N109" s="213"/>
      <c r="O109" s="84"/>
      <c r="P109" s="84"/>
      <c r="Q109" s="84"/>
      <c r="R109" s="84"/>
      <c r="S109" s="84"/>
      <c r="T109" s="85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5" t="s">
        <v>143</v>
      </c>
      <c r="AU109" s="15" t="s">
        <v>80</v>
      </c>
    </row>
    <row r="110" s="2" customFormat="1" ht="21.75" customHeight="1">
      <c r="A110" s="37"/>
      <c r="B110" s="38"/>
      <c r="C110" s="197" t="s">
        <v>192</v>
      </c>
      <c r="D110" s="197" t="s">
        <v>134</v>
      </c>
      <c r="E110" s="198" t="s">
        <v>193</v>
      </c>
      <c r="F110" s="199" t="s">
        <v>194</v>
      </c>
      <c r="G110" s="200" t="s">
        <v>147</v>
      </c>
      <c r="H110" s="201">
        <v>16</v>
      </c>
      <c r="I110" s="202"/>
      <c r="J110" s="203">
        <f>ROUND(I110*H110,2)</f>
        <v>0</v>
      </c>
      <c r="K110" s="199" t="s">
        <v>39</v>
      </c>
      <c r="L110" s="43"/>
      <c r="M110" s="204" t="s">
        <v>39</v>
      </c>
      <c r="N110" s="205" t="s">
        <v>53</v>
      </c>
      <c r="O110" s="84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8" t="s">
        <v>138</v>
      </c>
      <c r="AT110" s="208" t="s">
        <v>134</v>
      </c>
      <c r="AU110" s="208" t="s">
        <v>80</v>
      </c>
      <c r="AY110" s="15" t="s">
        <v>139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5" t="s">
        <v>138</v>
      </c>
      <c r="BK110" s="209">
        <f>ROUND(I110*H110,2)</f>
        <v>0</v>
      </c>
      <c r="BL110" s="15" t="s">
        <v>138</v>
      </c>
      <c r="BM110" s="208" t="s">
        <v>521</v>
      </c>
    </row>
    <row r="111" s="2" customFormat="1">
      <c r="A111" s="37"/>
      <c r="B111" s="38"/>
      <c r="C111" s="39"/>
      <c r="D111" s="210" t="s">
        <v>141</v>
      </c>
      <c r="E111" s="39"/>
      <c r="F111" s="211" t="s">
        <v>196</v>
      </c>
      <c r="G111" s="39"/>
      <c r="H111" s="39"/>
      <c r="I111" s="146"/>
      <c r="J111" s="39"/>
      <c r="K111" s="39"/>
      <c r="L111" s="43"/>
      <c r="M111" s="212"/>
      <c r="N111" s="213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5" t="s">
        <v>141</v>
      </c>
      <c r="AU111" s="15" t="s">
        <v>80</v>
      </c>
    </row>
    <row r="112" s="2" customFormat="1">
      <c r="A112" s="37"/>
      <c r="B112" s="38"/>
      <c r="C112" s="39"/>
      <c r="D112" s="210" t="s">
        <v>143</v>
      </c>
      <c r="E112" s="39"/>
      <c r="F112" s="214" t="s">
        <v>197</v>
      </c>
      <c r="G112" s="39"/>
      <c r="H112" s="39"/>
      <c r="I112" s="146"/>
      <c r="J112" s="39"/>
      <c r="K112" s="39"/>
      <c r="L112" s="43"/>
      <c r="M112" s="212"/>
      <c r="N112" s="213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5" t="s">
        <v>143</v>
      </c>
      <c r="AU112" s="15" t="s">
        <v>80</v>
      </c>
    </row>
    <row r="113" s="2" customFormat="1" ht="16.5" customHeight="1">
      <c r="A113" s="37"/>
      <c r="B113" s="38"/>
      <c r="C113" s="197" t="s">
        <v>198</v>
      </c>
      <c r="D113" s="197" t="s">
        <v>134</v>
      </c>
      <c r="E113" s="198" t="s">
        <v>199</v>
      </c>
      <c r="F113" s="199" t="s">
        <v>200</v>
      </c>
      <c r="G113" s="200" t="s">
        <v>147</v>
      </c>
      <c r="H113" s="201">
        <v>48</v>
      </c>
      <c r="I113" s="202"/>
      <c r="J113" s="203">
        <f>ROUND(I113*H113,2)</f>
        <v>0</v>
      </c>
      <c r="K113" s="199" t="s">
        <v>39</v>
      </c>
      <c r="L113" s="43"/>
      <c r="M113" s="204" t="s">
        <v>39</v>
      </c>
      <c r="N113" s="205" t="s">
        <v>53</v>
      </c>
      <c r="O113" s="84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8" t="s">
        <v>138</v>
      </c>
      <c r="AT113" s="208" t="s">
        <v>134</v>
      </c>
      <c r="AU113" s="208" t="s">
        <v>80</v>
      </c>
      <c r="AY113" s="15" t="s">
        <v>139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5" t="s">
        <v>138</v>
      </c>
      <c r="BK113" s="209">
        <f>ROUND(I113*H113,2)</f>
        <v>0</v>
      </c>
      <c r="BL113" s="15" t="s">
        <v>138</v>
      </c>
      <c r="BM113" s="208" t="s">
        <v>522</v>
      </c>
    </row>
    <row r="114" s="2" customFormat="1">
      <c r="A114" s="37"/>
      <c r="B114" s="38"/>
      <c r="C114" s="39"/>
      <c r="D114" s="210" t="s">
        <v>141</v>
      </c>
      <c r="E114" s="39"/>
      <c r="F114" s="211" t="s">
        <v>202</v>
      </c>
      <c r="G114" s="39"/>
      <c r="H114" s="39"/>
      <c r="I114" s="146"/>
      <c r="J114" s="39"/>
      <c r="K114" s="39"/>
      <c r="L114" s="43"/>
      <c r="M114" s="212"/>
      <c r="N114" s="213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5" t="s">
        <v>141</v>
      </c>
      <c r="AU114" s="15" t="s">
        <v>80</v>
      </c>
    </row>
    <row r="115" s="2" customFormat="1">
      <c r="A115" s="37"/>
      <c r="B115" s="38"/>
      <c r="C115" s="39"/>
      <c r="D115" s="210" t="s">
        <v>143</v>
      </c>
      <c r="E115" s="39"/>
      <c r="F115" s="214" t="s">
        <v>203</v>
      </c>
      <c r="G115" s="39"/>
      <c r="H115" s="39"/>
      <c r="I115" s="146"/>
      <c r="J115" s="39"/>
      <c r="K115" s="39"/>
      <c r="L115" s="43"/>
      <c r="M115" s="212"/>
      <c r="N115" s="213"/>
      <c r="O115" s="84"/>
      <c r="P115" s="84"/>
      <c r="Q115" s="84"/>
      <c r="R115" s="84"/>
      <c r="S115" s="84"/>
      <c r="T115" s="85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5" t="s">
        <v>143</v>
      </c>
      <c r="AU115" s="15" t="s">
        <v>80</v>
      </c>
    </row>
    <row r="116" s="2" customFormat="1" ht="16.5" customHeight="1">
      <c r="A116" s="37"/>
      <c r="B116" s="38"/>
      <c r="C116" s="197" t="s">
        <v>204</v>
      </c>
      <c r="D116" s="197" t="s">
        <v>134</v>
      </c>
      <c r="E116" s="198" t="s">
        <v>205</v>
      </c>
      <c r="F116" s="199" t="s">
        <v>206</v>
      </c>
      <c r="G116" s="200" t="s">
        <v>164</v>
      </c>
      <c r="H116" s="201">
        <v>28</v>
      </c>
      <c r="I116" s="202"/>
      <c r="J116" s="203">
        <f>ROUND(I116*H116,2)</f>
        <v>0</v>
      </c>
      <c r="K116" s="199" t="s">
        <v>39</v>
      </c>
      <c r="L116" s="43"/>
      <c r="M116" s="204" t="s">
        <v>39</v>
      </c>
      <c r="N116" s="205" t="s">
        <v>53</v>
      </c>
      <c r="O116" s="84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8" t="s">
        <v>138</v>
      </c>
      <c r="AT116" s="208" t="s">
        <v>134</v>
      </c>
      <c r="AU116" s="208" t="s">
        <v>80</v>
      </c>
      <c r="AY116" s="15" t="s">
        <v>139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5" t="s">
        <v>138</v>
      </c>
      <c r="BK116" s="209">
        <f>ROUND(I116*H116,2)</f>
        <v>0</v>
      </c>
      <c r="BL116" s="15" t="s">
        <v>138</v>
      </c>
      <c r="BM116" s="208" t="s">
        <v>523</v>
      </c>
    </row>
    <row r="117" s="2" customFormat="1">
      <c r="A117" s="37"/>
      <c r="B117" s="38"/>
      <c r="C117" s="39"/>
      <c r="D117" s="210" t="s">
        <v>141</v>
      </c>
      <c r="E117" s="39"/>
      <c r="F117" s="211" t="s">
        <v>208</v>
      </c>
      <c r="G117" s="39"/>
      <c r="H117" s="39"/>
      <c r="I117" s="146"/>
      <c r="J117" s="39"/>
      <c r="K117" s="39"/>
      <c r="L117" s="43"/>
      <c r="M117" s="212"/>
      <c r="N117" s="213"/>
      <c r="O117" s="84"/>
      <c r="P117" s="84"/>
      <c r="Q117" s="84"/>
      <c r="R117" s="84"/>
      <c r="S117" s="84"/>
      <c r="T117" s="85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5" t="s">
        <v>141</v>
      </c>
      <c r="AU117" s="15" t="s">
        <v>80</v>
      </c>
    </row>
    <row r="118" s="2" customFormat="1" ht="21.75" customHeight="1">
      <c r="A118" s="37"/>
      <c r="B118" s="38"/>
      <c r="C118" s="197" t="s">
        <v>209</v>
      </c>
      <c r="D118" s="197" t="s">
        <v>134</v>
      </c>
      <c r="E118" s="198" t="s">
        <v>221</v>
      </c>
      <c r="F118" s="199" t="s">
        <v>222</v>
      </c>
      <c r="G118" s="200" t="s">
        <v>164</v>
      </c>
      <c r="H118" s="201">
        <v>96</v>
      </c>
      <c r="I118" s="202"/>
      <c r="J118" s="203">
        <f>ROUND(I118*H118,2)</f>
        <v>0</v>
      </c>
      <c r="K118" s="199" t="s">
        <v>39</v>
      </c>
      <c r="L118" s="43"/>
      <c r="M118" s="204" t="s">
        <v>39</v>
      </c>
      <c r="N118" s="205" t="s">
        <v>53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8" t="s">
        <v>138</v>
      </c>
      <c r="AT118" s="208" t="s">
        <v>134</v>
      </c>
      <c r="AU118" s="208" t="s">
        <v>80</v>
      </c>
      <c r="AY118" s="15" t="s">
        <v>139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5" t="s">
        <v>138</v>
      </c>
      <c r="BK118" s="209">
        <f>ROUND(I118*H118,2)</f>
        <v>0</v>
      </c>
      <c r="BL118" s="15" t="s">
        <v>138</v>
      </c>
      <c r="BM118" s="208" t="s">
        <v>524</v>
      </c>
    </row>
    <row r="119" s="2" customFormat="1">
      <c r="A119" s="37"/>
      <c r="B119" s="38"/>
      <c r="C119" s="39"/>
      <c r="D119" s="210" t="s">
        <v>141</v>
      </c>
      <c r="E119" s="39"/>
      <c r="F119" s="211" t="s">
        <v>224</v>
      </c>
      <c r="G119" s="39"/>
      <c r="H119" s="39"/>
      <c r="I119" s="146"/>
      <c r="J119" s="39"/>
      <c r="K119" s="39"/>
      <c r="L119" s="43"/>
      <c r="M119" s="212"/>
      <c r="N119" s="213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5" t="s">
        <v>141</v>
      </c>
      <c r="AU119" s="15" t="s">
        <v>80</v>
      </c>
    </row>
    <row r="120" s="2" customFormat="1">
      <c r="A120" s="37"/>
      <c r="B120" s="38"/>
      <c r="C120" s="39"/>
      <c r="D120" s="210" t="s">
        <v>143</v>
      </c>
      <c r="E120" s="39"/>
      <c r="F120" s="214" t="s">
        <v>231</v>
      </c>
      <c r="G120" s="39"/>
      <c r="H120" s="39"/>
      <c r="I120" s="146"/>
      <c r="J120" s="39"/>
      <c r="K120" s="39"/>
      <c r="L120" s="43"/>
      <c r="M120" s="212"/>
      <c r="N120" s="213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5" t="s">
        <v>143</v>
      </c>
      <c r="AU120" s="15" t="s">
        <v>80</v>
      </c>
    </row>
    <row r="121" s="2" customFormat="1" ht="21.75" customHeight="1">
      <c r="A121" s="37"/>
      <c r="B121" s="38"/>
      <c r="C121" s="197" t="s">
        <v>215</v>
      </c>
      <c r="D121" s="197" t="s">
        <v>134</v>
      </c>
      <c r="E121" s="198" t="s">
        <v>227</v>
      </c>
      <c r="F121" s="199" t="s">
        <v>228</v>
      </c>
      <c r="G121" s="200" t="s">
        <v>164</v>
      </c>
      <c r="H121" s="201">
        <v>96</v>
      </c>
      <c r="I121" s="202"/>
      <c r="J121" s="203">
        <f>ROUND(I121*H121,2)</f>
        <v>0</v>
      </c>
      <c r="K121" s="199" t="s">
        <v>39</v>
      </c>
      <c r="L121" s="43"/>
      <c r="M121" s="204" t="s">
        <v>39</v>
      </c>
      <c r="N121" s="205" t="s">
        <v>53</v>
      </c>
      <c r="O121" s="8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8" t="s">
        <v>138</v>
      </c>
      <c r="AT121" s="208" t="s">
        <v>134</v>
      </c>
      <c r="AU121" s="208" t="s">
        <v>80</v>
      </c>
      <c r="AY121" s="15" t="s">
        <v>139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138</v>
      </c>
      <c r="BK121" s="209">
        <f>ROUND(I121*H121,2)</f>
        <v>0</v>
      </c>
      <c r="BL121" s="15" t="s">
        <v>138</v>
      </c>
      <c r="BM121" s="208" t="s">
        <v>525</v>
      </c>
    </row>
    <row r="122" s="2" customFormat="1">
      <c r="A122" s="37"/>
      <c r="B122" s="38"/>
      <c r="C122" s="39"/>
      <c r="D122" s="210" t="s">
        <v>141</v>
      </c>
      <c r="E122" s="39"/>
      <c r="F122" s="211" t="s">
        <v>230</v>
      </c>
      <c r="G122" s="39"/>
      <c r="H122" s="39"/>
      <c r="I122" s="146"/>
      <c r="J122" s="39"/>
      <c r="K122" s="39"/>
      <c r="L122" s="43"/>
      <c r="M122" s="212"/>
      <c r="N122" s="213"/>
      <c r="O122" s="84"/>
      <c r="P122" s="84"/>
      <c r="Q122" s="84"/>
      <c r="R122" s="84"/>
      <c r="S122" s="84"/>
      <c r="T122" s="85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5" t="s">
        <v>141</v>
      </c>
      <c r="AU122" s="15" t="s">
        <v>80</v>
      </c>
    </row>
    <row r="123" s="2" customFormat="1">
      <c r="A123" s="37"/>
      <c r="B123" s="38"/>
      <c r="C123" s="39"/>
      <c r="D123" s="210" t="s">
        <v>143</v>
      </c>
      <c r="E123" s="39"/>
      <c r="F123" s="214" t="s">
        <v>231</v>
      </c>
      <c r="G123" s="39"/>
      <c r="H123" s="39"/>
      <c r="I123" s="146"/>
      <c r="J123" s="39"/>
      <c r="K123" s="39"/>
      <c r="L123" s="43"/>
      <c r="M123" s="212"/>
      <c r="N123" s="213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5" t="s">
        <v>143</v>
      </c>
      <c r="AU123" s="15" t="s">
        <v>80</v>
      </c>
    </row>
    <row r="124" s="2" customFormat="1" ht="21.75" customHeight="1">
      <c r="A124" s="37"/>
      <c r="B124" s="38"/>
      <c r="C124" s="197" t="s">
        <v>8</v>
      </c>
      <c r="D124" s="197" t="s">
        <v>134</v>
      </c>
      <c r="E124" s="198" t="s">
        <v>233</v>
      </c>
      <c r="F124" s="199" t="s">
        <v>234</v>
      </c>
      <c r="G124" s="200" t="s">
        <v>147</v>
      </c>
      <c r="H124" s="201">
        <v>39.286999999999999</v>
      </c>
      <c r="I124" s="202"/>
      <c r="J124" s="203">
        <f>ROUND(I124*H124,2)</f>
        <v>0</v>
      </c>
      <c r="K124" s="199" t="s">
        <v>39</v>
      </c>
      <c r="L124" s="43"/>
      <c r="M124" s="204" t="s">
        <v>39</v>
      </c>
      <c r="N124" s="205" t="s">
        <v>53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8" t="s">
        <v>138</v>
      </c>
      <c r="AT124" s="208" t="s">
        <v>134</v>
      </c>
      <c r="AU124" s="208" t="s">
        <v>80</v>
      </c>
      <c r="AY124" s="15" t="s">
        <v>139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138</v>
      </c>
      <c r="BK124" s="209">
        <f>ROUND(I124*H124,2)</f>
        <v>0</v>
      </c>
      <c r="BL124" s="15" t="s">
        <v>138</v>
      </c>
      <c r="BM124" s="208" t="s">
        <v>526</v>
      </c>
    </row>
    <row r="125" s="2" customFormat="1">
      <c r="A125" s="37"/>
      <c r="B125" s="38"/>
      <c r="C125" s="39"/>
      <c r="D125" s="210" t="s">
        <v>141</v>
      </c>
      <c r="E125" s="39"/>
      <c r="F125" s="211" t="s">
        <v>236</v>
      </c>
      <c r="G125" s="39"/>
      <c r="H125" s="39"/>
      <c r="I125" s="146"/>
      <c r="J125" s="39"/>
      <c r="K125" s="39"/>
      <c r="L125" s="43"/>
      <c r="M125" s="212"/>
      <c r="N125" s="213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5" t="s">
        <v>141</v>
      </c>
      <c r="AU125" s="15" t="s">
        <v>80</v>
      </c>
    </row>
    <row r="126" s="2" customFormat="1" ht="21.75" customHeight="1">
      <c r="A126" s="37"/>
      <c r="B126" s="38"/>
      <c r="C126" s="197" t="s">
        <v>226</v>
      </c>
      <c r="D126" s="197" t="s">
        <v>134</v>
      </c>
      <c r="E126" s="198" t="s">
        <v>238</v>
      </c>
      <c r="F126" s="199" t="s">
        <v>239</v>
      </c>
      <c r="G126" s="200" t="s">
        <v>240</v>
      </c>
      <c r="H126" s="201">
        <v>20</v>
      </c>
      <c r="I126" s="202"/>
      <c r="J126" s="203">
        <f>ROUND(I126*H126,2)</f>
        <v>0</v>
      </c>
      <c r="K126" s="199" t="s">
        <v>39</v>
      </c>
      <c r="L126" s="43"/>
      <c r="M126" s="204" t="s">
        <v>39</v>
      </c>
      <c r="N126" s="205" t="s">
        <v>53</v>
      </c>
      <c r="O126" s="84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8" t="s">
        <v>138</v>
      </c>
      <c r="AT126" s="208" t="s">
        <v>134</v>
      </c>
      <c r="AU126" s="208" t="s">
        <v>80</v>
      </c>
      <c r="AY126" s="15" t="s">
        <v>139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5" t="s">
        <v>138</v>
      </c>
      <c r="BK126" s="209">
        <f>ROUND(I126*H126,2)</f>
        <v>0</v>
      </c>
      <c r="BL126" s="15" t="s">
        <v>138</v>
      </c>
      <c r="BM126" s="208" t="s">
        <v>527</v>
      </c>
    </row>
    <row r="127" s="2" customFormat="1">
      <c r="A127" s="37"/>
      <c r="B127" s="38"/>
      <c r="C127" s="39"/>
      <c r="D127" s="210" t="s">
        <v>141</v>
      </c>
      <c r="E127" s="39"/>
      <c r="F127" s="211" t="s">
        <v>242</v>
      </c>
      <c r="G127" s="39"/>
      <c r="H127" s="39"/>
      <c r="I127" s="146"/>
      <c r="J127" s="39"/>
      <c r="K127" s="39"/>
      <c r="L127" s="43"/>
      <c r="M127" s="212"/>
      <c r="N127" s="213"/>
      <c r="O127" s="84"/>
      <c r="P127" s="84"/>
      <c r="Q127" s="84"/>
      <c r="R127" s="84"/>
      <c r="S127" s="84"/>
      <c r="T127" s="85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5" t="s">
        <v>141</v>
      </c>
      <c r="AU127" s="15" t="s">
        <v>80</v>
      </c>
    </row>
    <row r="128" s="2" customFormat="1" ht="21.75" customHeight="1">
      <c r="A128" s="37"/>
      <c r="B128" s="38"/>
      <c r="C128" s="197" t="s">
        <v>232</v>
      </c>
      <c r="D128" s="197" t="s">
        <v>134</v>
      </c>
      <c r="E128" s="198" t="s">
        <v>244</v>
      </c>
      <c r="F128" s="199" t="s">
        <v>245</v>
      </c>
      <c r="G128" s="200" t="s">
        <v>240</v>
      </c>
      <c r="H128" s="201">
        <v>4</v>
      </c>
      <c r="I128" s="202"/>
      <c r="J128" s="203">
        <f>ROUND(I128*H128,2)</f>
        <v>0</v>
      </c>
      <c r="K128" s="199" t="s">
        <v>39</v>
      </c>
      <c r="L128" s="43"/>
      <c r="M128" s="204" t="s">
        <v>39</v>
      </c>
      <c r="N128" s="205" t="s">
        <v>53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8" t="s">
        <v>138</v>
      </c>
      <c r="AT128" s="208" t="s">
        <v>134</v>
      </c>
      <c r="AU128" s="208" t="s">
        <v>80</v>
      </c>
      <c r="AY128" s="15" t="s">
        <v>139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5" t="s">
        <v>138</v>
      </c>
      <c r="BK128" s="209">
        <f>ROUND(I128*H128,2)</f>
        <v>0</v>
      </c>
      <c r="BL128" s="15" t="s">
        <v>138</v>
      </c>
      <c r="BM128" s="208" t="s">
        <v>528</v>
      </c>
    </row>
    <row r="129" s="2" customFormat="1">
      <c r="A129" s="37"/>
      <c r="B129" s="38"/>
      <c r="C129" s="39"/>
      <c r="D129" s="210" t="s">
        <v>141</v>
      </c>
      <c r="E129" s="39"/>
      <c r="F129" s="211" t="s">
        <v>247</v>
      </c>
      <c r="G129" s="39"/>
      <c r="H129" s="39"/>
      <c r="I129" s="146"/>
      <c r="J129" s="39"/>
      <c r="K129" s="39"/>
      <c r="L129" s="43"/>
      <c r="M129" s="212"/>
      <c r="N129" s="213"/>
      <c r="O129" s="84"/>
      <c r="P129" s="84"/>
      <c r="Q129" s="84"/>
      <c r="R129" s="84"/>
      <c r="S129" s="84"/>
      <c r="T129" s="85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141</v>
      </c>
      <c r="AU129" s="15" t="s">
        <v>80</v>
      </c>
    </row>
    <row r="130" s="2" customFormat="1" ht="21.75" customHeight="1">
      <c r="A130" s="37"/>
      <c r="B130" s="38"/>
      <c r="C130" s="197" t="s">
        <v>237</v>
      </c>
      <c r="D130" s="197" t="s">
        <v>134</v>
      </c>
      <c r="E130" s="198" t="s">
        <v>249</v>
      </c>
      <c r="F130" s="199" t="s">
        <v>250</v>
      </c>
      <c r="G130" s="200" t="s">
        <v>147</v>
      </c>
      <c r="H130" s="201">
        <v>39.286999999999999</v>
      </c>
      <c r="I130" s="202"/>
      <c r="J130" s="203">
        <f>ROUND(I130*H130,2)</f>
        <v>0</v>
      </c>
      <c r="K130" s="199" t="s">
        <v>39</v>
      </c>
      <c r="L130" s="43"/>
      <c r="M130" s="204" t="s">
        <v>39</v>
      </c>
      <c r="N130" s="205" t="s">
        <v>53</v>
      </c>
      <c r="O130" s="8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8" t="s">
        <v>138</v>
      </c>
      <c r="AT130" s="208" t="s">
        <v>134</v>
      </c>
      <c r="AU130" s="208" t="s">
        <v>80</v>
      </c>
      <c r="AY130" s="15" t="s">
        <v>139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138</v>
      </c>
      <c r="BK130" s="209">
        <f>ROUND(I130*H130,2)</f>
        <v>0</v>
      </c>
      <c r="BL130" s="15" t="s">
        <v>138</v>
      </c>
      <c r="BM130" s="208" t="s">
        <v>529</v>
      </c>
    </row>
    <row r="131" s="2" customFormat="1">
      <c r="A131" s="37"/>
      <c r="B131" s="38"/>
      <c r="C131" s="39"/>
      <c r="D131" s="210" t="s">
        <v>141</v>
      </c>
      <c r="E131" s="39"/>
      <c r="F131" s="211" t="s">
        <v>252</v>
      </c>
      <c r="G131" s="39"/>
      <c r="H131" s="39"/>
      <c r="I131" s="146"/>
      <c r="J131" s="39"/>
      <c r="K131" s="39"/>
      <c r="L131" s="43"/>
      <c r="M131" s="212"/>
      <c r="N131" s="213"/>
      <c r="O131" s="84"/>
      <c r="P131" s="84"/>
      <c r="Q131" s="84"/>
      <c r="R131" s="84"/>
      <c r="S131" s="84"/>
      <c r="T131" s="85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5" t="s">
        <v>141</v>
      </c>
      <c r="AU131" s="15" t="s">
        <v>80</v>
      </c>
    </row>
    <row r="132" s="2" customFormat="1" ht="21.75" customHeight="1">
      <c r="A132" s="37"/>
      <c r="B132" s="38"/>
      <c r="C132" s="197" t="s">
        <v>243</v>
      </c>
      <c r="D132" s="197" t="s">
        <v>134</v>
      </c>
      <c r="E132" s="198" t="s">
        <v>253</v>
      </c>
      <c r="F132" s="199" t="s">
        <v>254</v>
      </c>
      <c r="G132" s="200" t="s">
        <v>147</v>
      </c>
      <c r="H132" s="201">
        <v>39.286999999999999</v>
      </c>
      <c r="I132" s="202"/>
      <c r="J132" s="203">
        <f>ROUND(I132*H132,2)</f>
        <v>0</v>
      </c>
      <c r="K132" s="199" t="s">
        <v>39</v>
      </c>
      <c r="L132" s="43"/>
      <c r="M132" s="204" t="s">
        <v>39</v>
      </c>
      <c r="N132" s="205" t="s">
        <v>53</v>
      </c>
      <c r="O132" s="84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8" t="s">
        <v>138</v>
      </c>
      <c r="AT132" s="208" t="s">
        <v>134</v>
      </c>
      <c r="AU132" s="208" t="s">
        <v>80</v>
      </c>
      <c r="AY132" s="15" t="s">
        <v>139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5" t="s">
        <v>138</v>
      </c>
      <c r="BK132" s="209">
        <f>ROUND(I132*H132,2)</f>
        <v>0</v>
      </c>
      <c r="BL132" s="15" t="s">
        <v>138</v>
      </c>
      <c r="BM132" s="208" t="s">
        <v>530</v>
      </c>
    </row>
    <row r="133" s="2" customFormat="1">
      <c r="A133" s="37"/>
      <c r="B133" s="38"/>
      <c r="C133" s="39"/>
      <c r="D133" s="210" t="s">
        <v>141</v>
      </c>
      <c r="E133" s="39"/>
      <c r="F133" s="211" t="s">
        <v>256</v>
      </c>
      <c r="G133" s="39"/>
      <c r="H133" s="39"/>
      <c r="I133" s="146"/>
      <c r="J133" s="39"/>
      <c r="K133" s="39"/>
      <c r="L133" s="43"/>
      <c r="M133" s="212"/>
      <c r="N133" s="213"/>
      <c r="O133" s="84"/>
      <c r="P133" s="84"/>
      <c r="Q133" s="84"/>
      <c r="R133" s="84"/>
      <c r="S133" s="84"/>
      <c r="T133" s="85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5" t="s">
        <v>141</v>
      </c>
      <c r="AU133" s="15" t="s">
        <v>80</v>
      </c>
    </row>
    <row r="134" s="2" customFormat="1" ht="16.5" customHeight="1">
      <c r="A134" s="37"/>
      <c r="B134" s="38"/>
      <c r="C134" s="197" t="s">
        <v>248</v>
      </c>
      <c r="D134" s="197" t="s">
        <v>134</v>
      </c>
      <c r="E134" s="198" t="s">
        <v>258</v>
      </c>
      <c r="F134" s="199" t="s">
        <v>259</v>
      </c>
      <c r="G134" s="200" t="s">
        <v>260</v>
      </c>
      <c r="H134" s="201">
        <v>1</v>
      </c>
      <c r="I134" s="202"/>
      <c r="J134" s="203">
        <f>ROUND(I134*H134,2)</f>
        <v>0</v>
      </c>
      <c r="K134" s="199" t="s">
        <v>39</v>
      </c>
      <c r="L134" s="43"/>
      <c r="M134" s="204" t="s">
        <v>39</v>
      </c>
      <c r="N134" s="205" t="s">
        <v>53</v>
      </c>
      <c r="O134" s="84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8" t="s">
        <v>138</v>
      </c>
      <c r="AT134" s="208" t="s">
        <v>134</v>
      </c>
      <c r="AU134" s="208" t="s">
        <v>80</v>
      </c>
      <c r="AY134" s="15" t="s">
        <v>139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5" t="s">
        <v>138</v>
      </c>
      <c r="BK134" s="209">
        <f>ROUND(I134*H134,2)</f>
        <v>0</v>
      </c>
      <c r="BL134" s="15" t="s">
        <v>138</v>
      </c>
      <c r="BM134" s="208" t="s">
        <v>531</v>
      </c>
    </row>
    <row r="135" s="2" customFormat="1">
      <c r="A135" s="37"/>
      <c r="B135" s="38"/>
      <c r="C135" s="39"/>
      <c r="D135" s="210" t="s">
        <v>141</v>
      </c>
      <c r="E135" s="39"/>
      <c r="F135" s="211" t="s">
        <v>262</v>
      </c>
      <c r="G135" s="39"/>
      <c r="H135" s="39"/>
      <c r="I135" s="146"/>
      <c r="J135" s="39"/>
      <c r="K135" s="39"/>
      <c r="L135" s="43"/>
      <c r="M135" s="212"/>
      <c r="N135" s="213"/>
      <c r="O135" s="84"/>
      <c r="P135" s="84"/>
      <c r="Q135" s="84"/>
      <c r="R135" s="84"/>
      <c r="S135" s="84"/>
      <c r="T135" s="85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5" t="s">
        <v>141</v>
      </c>
      <c r="AU135" s="15" t="s">
        <v>80</v>
      </c>
    </row>
    <row r="136" s="2" customFormat="1" ht="16.5" customHeight="1">
      <c r="A136" s="37"/>
      <c r="B136" s="38"/>
      <c r="C136" s="197" t="s">
        <v>7</v>
      </c>
      <c r="D136" s="197" t="s">
        <v>134</v>
      </c>
      <c r="E136" s="198" t="s">
        <v>264</v>
      </c>
      <c r="F136" s="199" t="s">
        <v>265</v>
      </c>
      <c r="G136" s="200" t="s">
        <v>260</v>
      </c>
      <c r="H136" s="201">
        <v>1</v>
      </c>
      <c r="I136" s="202"/>
      <c r="J136" s="203">
        <f>ROUND(I136*H136,2)</f>
        <v>0</v>
      </c>
      <c r="K136" s="199" t="s">
        <v>39</v>
      </c>
      <c r="L136" s="43"/>
      <c r="M136" s="204" t="s">
        <v>39</v>
      </c>
      <c r="N136" s="205" t="s">
        <v>53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8" t="s">
        <v>138</v>
      </c>
      <c r="AT136" s="208" t="s">
        <v>134</v>
      </c>
      <c r="AU136" s="208" t="s">
        <v>80</v>
      </c>
      <c r="AY136" s="15" t="s">
        <v>139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5" t="s">
        <v>138</v>
      </c>
      <c r="BK136" s="209">
        <f>ROUND(I136*H136,2)</f>
        <v>0</v>
      </c>
      <c r="BL136" s="15" t="s">
        <v>138</v>
      </c>
      <c r="BM136" s="208" t="s">
        <v>532</v>
      </c>
    </row>
    <row r="137" s="2" customFormat="1">
      <c r="A137" s="37"/>
      <c r="B137" s="38"/>
      <c r="C137" s="39"/>
      <c r="D137" s="210" t="s">
        <v>141</v>
      </c>
      <c r="E137" s="39"/>
      <c r="F137" s="211" t="s">
        <v>267</v>
      </c>
      <c r="G137" s="39"/>
      <c r="H137" s="39"/>
      <c r="I137" s="146"/>
      <c r="J137" s="39"/>
      <c r="K137" s="39"/>
      <c r="L137" s="43"/>
      <c r="M137" s="212"/>
      <c r="N137" s="213"/>
      <c r="O137" s="84"/>
      <c r="P137" s="84"/>
      <c r="Q137" s="84"/>
      <c r="R137" s="84"/>
      <c r="S137" s="84"/>
      <c r="T137" s="85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5" t="s">
        <v>141</v>
      </c>
      <c r="AU137" s="15" t="s">
        <v>80</v>
      </c>
    </row>
    <row r="138" s="2" customFormat="1" ht="21.75" customHeight="1">
      <c r="A138" s="37"/>
      <c r="B138" s="38"/>
      <c r="C138" s="197" t="s">
        <v>257</v>
      </c>
      <c r="D138" s="197" t="s">
        <v>134</v>
      </c>
      <c r="E138" s="198" t="s">
        <v>275</v>
      </c>
      <c r="F138" s="199" t="s">
        <v>276</v>
      </c>
      <c r="G138" s="200" t="s">
        <v>277</v>
      </c>
      <c r="H138" s="201">
        <v>1.45</v>
      </c>
      <c r="I138" s="202"/>
      <c r="J138" s="203">
        <f>ROUND(I138*H138,2)</f>
        <v>0</v>
      </c>
      <c r="K138" s="199" t="s">
        <v>39</v>
      </c>
      <c r="L138" s="43"/>
      <c r="M138" s="204" t="s">
        <v>39</v>
      </c>
      <c r="N138" s="205" t="s">
        <v>53</v>
      </c>
      <c r="O138" s="84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8" t="s">
        <v>138</v>
      </c>
      <c r="AT138" s="208" t="s">
        <v>134</v>
      </c>
      <c r="AU138" s="208" t="s">
        <v>80</v>
      </c>
      <c r="AY138" s="15" t="s">
        <v>139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5" t="s">
        <v>138</v>
      </c>
      <c r="BK138" s="209">
        <f>ROUND(I138*H138,2)</f>
        <v>0</v>
      </c>
      <c r="BL138" s="15" t="s">
        <v>138</v>
      </c>
      <c r="BM138" s="208" t="s">
        <v>533</v>
      </c>
    </row>
    <row r="139" s="2" customFormat="1">
      <c r="A139" s="37"/>
      <c r="B139" s="38"/>
      <c r="C139" s="39"/>
      <c r="D139" s="210" t="s">
        <v>141</v>
      </c>
      <c r="E139" s="39"/>
      <c r="F139" s="211" t="s">
        <v>279</v>
      </c>
      <c r="G139" s="39"/>
      <c r="H139" s="39"/>
      <c r="I139" s="146"/>
      <c r="J139" s="39"/>
      <c r="K139" s="39"/>
      <c r="L139" s="43"/>
      <c r="M139" s="212"/>
      <c r="N139" s="213"/>
      <c r="O139" s="84"/>
      <c r="P139" s="84"/>
      <c r="Q139" s="84"/>
      <c r="R139" s="84"/>
      <c r="S139" s="84"/>
      <c r="T139" s="85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5" t="s">
        <v>141</v>
      </c>
      <c r="AU139" s="15" t="s">
        <v>80</v>
      </c>
    </row>
    <row r="140" s="2" customFormat="1" ht="33" customHeight="1">
      <c r="A140" s="37"/>
      <c r="B140" s="38"/>
      <c r="C140" s="197" t="s">
        <v>263</v>
      </c>
      <c r="D140" s="197" t="s">
        <v>134</v>
      </c>
      <c r="E140" s="198" t="s">
        <v>302</v>
      </c>
      <c r="F140" s="199" t="s">
        <v>303</v>
      </c>
      <c r="G140" s="200" t="s">
        <v>164</v>
      </c>
      <c r="H140" s="201">
        <v>2</v>
      </c>
      <c r="I140" s="202"/>
      <c r="J140" s="203">
        <f>ROUND(I140*H140,2)</f>
        <v>0</v>
      </c>
      <c r="K140" s="199" t="s">
        <v>39</v>
      </c>
      <c r="L140" s="43"/>
      <c r="M140" s="204" t="s">
        <v>39</v>
      </c>
      <c r="N140" s="205" t="s">
        <v>53</v>
      </c>
      <c r="O140" s="84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8" t="s">
        <v>138</v>
      </c>
      <c r="AT140" s="208" t="s">
        <v>134</v>
      </c>
      <c r="AU140" s="208" t="s">
        <v>80</v>
      </c>
      <c r="AY140" s="15" t="s">
        <v>139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5" t="s">
        <v>138</v>
      </c>
      <c r="BK140" s="209">
        <f>ROUND(I140*H140,2)</f>
        <v>0</v>
      </c>
      <c r="BL140" s="15" t="s">
        <v>138</v>
      </c>
      <c r="BM140" s="208" t="s">
        <v>534</v>
      </c>
    </row>
    <row r="141" s="2" customFormat="1">
      <c r="A141" s="37"/>
      <c r="B141" s="38"/>
      <c r="C141" s="39"/>
      <c r="D141" s="210" t="s">
        <v>141</v>
      </c>
      <c r="E141" s="39"/>
      <c r="F141" s="211" t="s">
        <v>305</v>
      </c>
      <c r="G141" s="39"/>
      <c r="H141" s="39"/>
      <c r="I141" s="146"/>
      <c r="J141" s="39"/>
      <c r="K141" s="39"/>
      <c r="L141" s="43"/>
      <c r="M141" s="212"/>
      <c r="N141" s="213"/>
      <c r="O141" s="84"/>
      <c r="P141" s="84"/>
      <c r="Q141" s="84"/>
      <c r="R141" s="84"/>
      <c r="S141" s="84"/>
      <c r="T141" s="85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5" t="s">
        <v>141</v>
      </c>
      <c r="AU141" s="15" t="s">
        <v>80</v>
      </c>
    </row>
    <row r="142" s="2" customFormat="1">
      <c r="A142" s="37"/>
      <c r="B142" s="38"/>
      <c r="C142" s="39"/>
      <c r="D142" s="210" t="s">
        <v>143</v>
      </c>
      <c r="E142" s="39"/>
      <c r="F142" s="214" t="s">
        <v>306</v>
      </c>
      <c r="G142" s="39"/>
      <c r="H142" s="39"/>
      <c r="I142" s="146"/>
      <c r="J142" s="39"/>
      <c r="K142" s="39"/>
      <c r="L142" s="43"/>
      <c r="M142" s="212"/>
      <c r="N142" s="213"/>
      <c r="O142" s="84"/>
      <c r="P142" s="84"/>
      <c r="Q142" s="84"/>
      <c r="R142" s="84"/>
      <c r="S142" s="84"/>
      <c r="T142" s="85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5" t="s">
        <v>143</v>
      </c>
      <c r="AU142" s="15" t="s">
        <v>80</v>
      </c>
    </row>
    <row r="143" s="2" customFormat="1" ht="16.5" customHeight="1">
      <c r="A143" s="37"/>
      <c r="B143" s="38"/>
      <c r="C143" s="197" t="s">
        <v>268</v>
      </c>
      <c r="D143" s="197" t="s">
        <v>134</v>
      </c>
      <c r="E143" s="198" t="s">
        <v>308</v>
      </c>
      <c r="F143" s="199" t="s">
        <v>309</v>
      </c>
      <c r="G143" s="200" t="s">
        <v>164</v>
      </c>
      <c r="H143" s="201">
        <v>1</v>
      </c>
      <c r="I143" s="202"/>
      <c r="J143" s="203">
        <f>ROUND(I143*H143,2)</f>
        <v>0</v>
      </c>
      <c r="K143" s="199" t="s">
        <v>39</v>
      </c>
      <c r="L143" s="43"/>
      <c r="M143" s="204" t="s">
        <v>39</v>
      </c>
      <c r="N143" s="205" t="s">
        <v>53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8" t="s">
        <v>138</v>
      </c>
      <c r="AT143" s="208" t="s">
        <v>134</v>
      </c>
      <c r="AU143" s="208" t="s">
        <v>80</v>
      </c>
      <c r="AY143" s="15" t="s">
        <v>139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138</v>
      </c>
      <c r="BK143" s="209">
        <f>ROUND(I143*H143,2)</f>
        <v>0</v>
      </c>
      <c r="BL143" s="15" t="s">
        <v>138</v>
      </c>
      <c r="BM143" s="208" t="s">
        <v>535</v>
      </c>
    </row>
    <row r="144" s="2" customFormat="1">
      <c r="A144" s="37"/>
      <c r="B144" s="38"/>
      <c r="C144" s="39"/>
      <c r="D144" s="210" t="s">
        <v>141</v>
      </c>
      <c r="E144" s="39"/>
      <c r="F144" s="211" t="s">
        <v>311</v>
      </c>
      <c r="G144" s="39"/>
      <c r="H144" s="39"/>
      <c r="I144" s="146"/>
      <c r="J144" s="39"/>
      <c r="K144" s="39"/>
      <c r="L144" s="43"/>
      <c r="M144" s="212"/>
      <c r="N144" s="213"/>
      <c r="O144" s="84"/>
      <c r="P144" s="84"/>
      <c r="Q144" s="84"/>
      <c r="R144" s="84"/>
      <c r="S144" s="84"/>
      <c r="T144" s="85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5" t="s">
        <v>141</v>
      </c>
      <c r="AU144" s="15" t="s">
        <v>80</v>
      </c>
    </row>
    <row r="145" s="2" customFormat="1" ht="16.5" customHeight="1">
      <c r="A145" s="37"/>
      <c r="B145" s="38"/>
      <c r="C145" s="197" t="s">
        <v>274</v>
      </c>
      <c r="D145" s="197" t="s">
        <v>134</v>
      </c>
      <c r="E145" s="198" t="s">
        <v>313</v>
      </c>
      <c r="F145" s="199" t="s">
        <v>314</v>
      </c>
      <c r="G145" s="200" t="s">
        <v>164</v>
      </c>
      <c r="H145" s="201">
        <v>1</v>
      </c>
      <c r="I145" s="202"/>
      <c r="J145" s="203">
        <f>ROUND(I145*H145,2)</f>
        <v>0</v>
      </c>
      <c r="K145" s="199" t="s">
        <v>39</v>
      </c>
      <c r="L145" s="43"/>
      <c r="M145" s="204" t="s">
        <v>39</v>
      </c>
      <c r="N145" s="205" t="s">
        <v>53</v>
      </c>
      <c r="O145" s="84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8" t="s">
        <v>138</v>
      </c>
      <c r="AT145" s="208" t="s">
        <v>134</v>
      </c>
      <c r="AU145" s="208" t="s">
        <v>80</v>
      </c>
      <c r="AY145" s="15" t="s">
        <v>139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138</v>
      </c>
      <c r="BK145" s="209">
        <f>ROUND(I145*H145,2)</f>
        <v>0</v>
      </c>
      <c r="BL145" s="15" t="s">
        <v>138</v>
      </c>
      <c r="BM145" s="208" t="s">
        <v>536</v>
      </c>
    </row>
    <row r="146" s="2" customFormat="1">
      <c r="A146" s="37"/>
      <c r="B146" s="38"/>
      <c r="C146" s="39"/>
      <c r="D146" s="210" t="s">
        <v>141</v>
      </c>
      <c r="E146" s="39"/>
      <c r="F146" s="211" t="s">
        <v>316</v>
      </c>
      <c r="G146" s="39"/>
      <c r="H146" s="39"/>
      <c r="I146" s="146"/>
      <c r="J146" s="39"/>
      <c r="K146" s="39"/>
      <c r="L146" s="43"/>
      <c r="M146" s="212"/>
      <c r="N146" s="213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5" t="s">
        <v>141</v>
      </c>
      <c r="AU146" s="15" t="s">
        <v>80</v>
      </c>
    </row>
    <row r="147" s="2" customFormat="1" ht="21.75" customHeight="1">
      <c r="A147" s="37"/>
      <c r="B147" s="38"/>
      <c r="C147" s="197" t="s">
        <v>280</v>
      </c>
      <c r="D147" s="197" t="s">
        <v>134</v>
      </c>
      <c r="E147" s="198" t="s">
        <v>324</v>
      </c>
      <c r="F147" s="199" t="s">
        <v>325</v>
      </c>
      <c r="G147" s="200" t="s">
        <v>277</v>
      </c>
      <c r="H147" s="201">
        <v>25</v>
      </c>
      <c r="I147" s="202"/>
      <c r="J147" s="203">
        <f>ROUND(I147*H147,2)</f>
        <v>0</v>
      </c>
      <c r="K147" s="199" t="s">
        <v>39</v>
      </c>
      <c r="L147" s="43"/>
      <c r="M147" s="204" t="s">
        <v>39</v>
      </c>
      <c r="N147" s="205" t="s">
        <v>53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8" t="s">
        <v>138</v>
      </c>
      <c r="AT147" s="208" t="s">
        <v>134</v>
      </c>
      <c r="AU147" s="208" t="s">
        <v>80</v>
      </c>
      <c r="AY147" s="15" t="s">
        <v>139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138</v>
      </c>
      <c r="BK147" s="209">
        <f>ROUND(I147*H147,2)</f>
        <v>0</v>
      </c>
      <c r="BL147" s="15" t="s">
        <v>138</v>
      </c>
      <c r="BM147" s="208" t="s">
        <v>537</v>
      </c>
    </row>
    <row r="148" s="2" customFormat="1">
      <c r="A148" s="37"/>
      <c r="B148" s="38"/>
      <c r="C148" s="39"/>
      <c r="D148" s="210" t="s">
        <v>141</v>
      </c>
      <c r="E148" s="39"/>
      <c r="F148" s="211" t="s">
        <v>327</v>
      </c>
      <c r="G148" s="39"/>
      <c r="H148" s="39"/>
      <c r="I148" s="146"/>
      <c r="J148" s="39"/>
      <c r="K148" s="39"/>
      <c r="L148" s="43"/>
      <c r="M148" s="212"/>
      <c r="N148" s="213"/>
      <c r="O148" s="84"/>
      <c r="P148" s="84"/>
      <c r="Q148" s="84"/>
      <c r="R148" s="84"/>
      <c r="S148" s="84"/>
      <c r="T148" s="85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5" t="s">
        <v>141</v>
      </c>
      <c r="AU148" s="15" t="s">
        <v>80</v>
      </c>
    </row>
    <row r="149" s="2" customFormat="1">
      <c r="A149" s="37"/>
      <c r="B149" s="38"/>
      <c r="C149" s="39"/>
      <c r="D149" s="210" t="s">
        <v>143</v>
      </c>
      <c r="E149" s="39"/>
      <c r="F149" s="214" t="s">
        <v>538</v>
      </c>
      <c r="G149" s="39"/>
      <c r="H149" s="39"/>
      <c r="I149" s="146"/>
      <c r="J149" s="39"/>
      <c r="K149" s="39"/>
      <c r="L149" s="43"/>
      <c r="M149" s="212"/>
      <c r="N149" s="213"/>
      <c r="O149" s="84"/>
      <c r="P149" s="84"/>
      <c r="Q149" s="84"/>
      <c r="R149" s="84"/>
      <c r="S149" s="84"/>
      <c r="T149" s="85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5" t="s">
        <v>143</v>
      </c>
      <c r="AU149" s="15" t="s">
        <v>80</v>
      </c>
    </row>
    <row r="150" s="2" customFormat="1" ht="16.5" customHeight="1">
      <c r="A150" s="37"/>
      <c r="B150" s="38"/>
      <c r="C150" s="197" t="s">
        <v>286</v>
      </c>
      <c r="D150" s="197" t="s">
        <v>134</v>
      </c>
      <c r="E150" s="198" t="s">
        <v>329</v>
      </c>
      <c r="F150" s="199" t="s">
        <v>330</v>
      </c>
      <c r="G150" s="200" t="s">
        <v>277</v>
      </c>
      <c r="H150" s="201">
        <v>28.100000000000001</v>
      </c>
      <c r="I150" s="202"/>
      <c r="J150" s="203">
        <f>ROUND(I150*H150,2)</f>
        <v>0</v>
      </c>
      <c r="K150" s="199" t="s">
        <v>39</v>
      </c>
      <c r="L150" s="43"/>
      <c r="M150" s="204" t="s">
        <v>39</v>
      </c>
      <c r="N150" s="205" t="s">
        <v>53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8" t="s">
        <v>138</v>
      </c>
      <c r="AT150" s="208" t="s">
        <v>134</v>
      </c>
      <c r="AU150" s="208" t="s">
        <v>80</v>
      </c>
      <c r="AY150" s="15" t="s">
        <v>139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138</v>
      </c>
      <c r="BK150" s="209">
        <f>ROUND(I150*H150,2)</f>
        <v>0</v>
      </c>
      <c r="BL150" s="15" t="s">
        <v>138</v>
      </c>
      <c r="BM150" s="208" t="s">
        <v>539</v>
      </c>
    </row>
    <row r="151" s="2" customFormat="1">
      <c r="A151" s="37"/>
      <c r="B151" s="38"/>
      <c r="C151" s="39"/>
      <c r="D151" s="210" t="s">
        <v>141</v>
      </c>
      <c r="E151" s="39"/>
      <c r="F151" s="211" t="s">
        <v>332</v>
      </c>
      <c r="G151" s="39"/>
      <c r="H151" s="39"/>
      <c r="I151" s="146"/>
      <c r="J151" s="39"/>
      <c r="K151" s="39"/>
      <c r="L151" s="43"/>
      <c r="M151" s="212"/>
      <c r="N151" s="213"/>
      <c r="O151" s="84"/>
      <c r="P151" s="84"/>
      <c r="Q151" s="84"/>
      <c r="R151" s="84"/>
      <c r="S151" s="84"/>
      <c r="T151" s="85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5" t="s">
        <v>141</v>
      </c>
      <c r="AU151" s="15" t="s">
        <v>80</v>
      </c>
    </row>
    <row r="152" s="2" customFormat="1">
      <c r="A152" s="37"/>
      <c r="B152" s="38"/>
      <c r="C152" s="39"/>
      <c r="D152" s="210" t="s">
        <v>143</v>
      </c>
      <c r="E152" s="39"/>
      <c r="F152" s="214" t="s">
        <v>538</v>
      </c>
      <c r="G152" s="39"/>
      <c r="H152" s="39"/>
      <c r="I152" s="146"/>
      <c r="J152" s="39"/>
      <c r="K152" s="39"/>
      <c r="L152" s="43"/>
      <c r="M152" s="212"/>
      <c r="N152" s="213"/>
      <c r="O152" s="84"/>
      <c r="P152" s="84"/>
      <c r="Q152" s="84"/>
      <c r="R152" s="84"/>
      <c r="S152" s="84"/>
      <c r="T152" s="85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5" t="s">
        <v>143</v>
      </c>
      <c r="AU152" s="15" t="s">
        <v>80</v>
      </c>
    </row>
    <row r="153" s="2" customFormat="1" ht="21.75" customHeight="1">
      <c r="A153" s="37"/>
      <c r="B153" s="38"/>
      <c r="C153" s="197" t="s">
        <v>291</v>
      </c>
      <c r="D153" s="197" t="s">
        <v>134</v>
      </c>
      <c r="E153" s="198" t="s">
        <v>334</v>
      </c>
      <c r="F153" s="199" t="s">
        <v>335</v>
      </c>
      <c r="G153" s="200" t="s">
        <v>164</v>
      </c>
      <c r="H153" s="201">
        <v>4</v>
      </c>
      <c r="I153" s="202"/>
      <c r="J153" s="203">
        <f>ROUND(I153*H153,2)</f>
        <v>0</v>
      </c>
      <c r="K153" s="199" t="s">
        <v>39</v>
      </c>
      <c r="L153" s="43"/>
      <c r="M153" s="204" t="s">
        <v>39</v>
      </c>
      <c r="N153" s="205" t="s">
        <v>53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8" t="s">
        <v>138</v>
      </c>
      <c r="AT153" s="208" t="s">
        <v>134</v>
      </c>
      <c r="AU153" s="208" t="s">
        <v>80</v>
      </c>
      <c r="AY153" s="15" t="s">
        <v>139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138</v>
      </c>
      <c r="BK153" s="209">
        <f>ROUND(I153*H153,2)</f>
        <v>0</v>
      </c>
      <c r="BL153" s="15" t="s">
        <v>138</v>
      </c>
      <c r="BM153" s="208" t="s">
        <v>540</v>
      </c>
    </row>
    <row r="154" s="2" customFormat="1">
      <c r="A154" s="37"/>
      <c r="B154" s="38"/>
      <c r="C154" s="39"/>
      <c r="D154" s="210" t="s">
        <v>141</v>
      </c>
      <c r="E154" s="39"/>
      <c r="F154" s="211" t="s">
        <v>335</v>
      </c>
      <c r="G154" s="39"/>
      <c r="H154" s="39"/>
      <c r="I154" s="146"/>
      <c r="J154" s="39"/>
      <c r="K154" s="39"/>
      <c r="L154" s="43"/>
      <c r="M154" s="212"/>
      <c r="N154" s="213"/>
      <c r="O154" s="84"/>
      <c r="P154" s="84"/>
      <c r="Q154" s="84"/>
      <c r="R154" s="84"/>
      <c r="S154" s="84"/>
      <c r="T154" s="8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5" t="s">
        <v>141</v>
      </c>
      <c r="AU154" s="15" t="s">
        <v>80</v>
      </c>
    </row>
    <row r="155" s="2" customFormat="1" ht="33" customHeight="1">
      <c r="A155" s="37"/>
      <c r="B155" s="38"/>
      <c r="C155" s="197" t="s">
        <v>296</v>
      </c>
      <c r="D155" s="197" t="s">
        <v>134</v>
      </c>
      <c r="E155" s="198" t="s">
        <v>338</v>
      </c>
      <c r="F155" s="199" t="s">
        <v>339</v>
      </c>
      <c r="G155" s="200" t="s">
        <v>164</v>
      </c>
      <c r="H155" s="201">
        <v>4</v>
      </c>
      <c r="I155" s="202"/>
      <c r="J155" s="203">
        <f>ROUND(I155*H155,2)</f>
        <v>0</v>
      </c>
      <c r="K155" s="199" t="s">
        <v>39</v>
      </c>
      <c r="L155" s="43"/>
      <c r="M155" s="204" t="s">
        <v>39</v>
      </c>
      <c r="N155" s="205" t="s">
        <v>53</v>
      </c>
      <c r="O155" s="84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8" t="s">
        <v>138</v>
      </c>
      <c r="AT155" s="208" t="s">
        <v>134</v>
      </c>
      <c r="AU155" s="208" t="s">
        <v>80</v>
      </c>
      <c r="AY155" s="15" t="s">
        <v>139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138</v>
      </c>
      <c r="BK155" s="209">
        <f>ROUND(I155*H155,2)</f>
        <v>0</v>
      </c>
      <c r="BL155" s="15" t="s">
        <v>138</v>
      </c>
      <c r="BM155" s="208" t="s">
        <v>541</v>
      </c>
    </row>
    <row r="156" s="2" customFormat="1">
      <c r="A156" s="37"/>
      <c r="B156" s="38"/>
      <c r="C156" s="39"/>
      <c r="D156" s="210" t="s">
        <v>141</v>
      </c>
      <c r="E156" s="39"/>
      <c r="F156" s="211" t="s">
        <v>341</v>
      </c>
      <c r="G156" s="39"/>
      <c r="H156" s="39"/>
      <c r="I156" s="146"/>
      <c r="J156" s="39"/>
      <c r="K156" s="39"/>
      <c r="L156" s="43"/>
      <c r="M156" s="212"/>
      <c r="N156" s="213"/>
      <c r="O156" s="84"/>
      <c r="P156" s="84"/>
      <c r="Q156" s="84"/>
      <c r="R156" s="84"/>
      <c r="S156" s="84"/>
      <c r="T156" s="85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5" t="s">
        <v>141</v>
      </c>
      <c r="AU156" s="15" t="s">
        <v>80</v>
      </c>
    </row>
    <row r="157" s="2" customFormat="1" ht="16.5" customHeight="1">
      <c r="A157" s="37"/>
      <c r="B157" s="38"/>
      <c r="C157" s="197" t="s">
        <v>301</v>
      </c>
      <c r="D157" s="197" t="s">
        <v>134</v>
      </c>
      <c r="E157" s="198" t="s">
        <v>343</v>
      </c>
      <c r="F157" s="199" t="s">
        <v>344</v>
      </c>
      <c r="G157" s="200" t="s">
        <v>164</v>
      </c>
      <c r="H157" s="201">
        <v>5</v>
      </c>
      <c r="I157" s="202"/>
      <c r="J157" s="203">
        <f>ROUND(I157*H157,2)</f>
        <v>0</v>
      </c>
      <c r="K157" s="199" t="s">
        <v>39</v>
      </c>
      <c r="L157" s="43"/>
      <c r="M157" s="204" t="s">
        <v>39</v>
      </c>
      <c r="N157" s="205" t="s">
        <v>53</v>
      </c>
      <c r="O157" s="84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8" t="s">
        <v>138</v>
      </c>
      <c r="AT157" s="208" t="s">
        <v>134</v>
      </c>
      <c r="AU157" s="208" t="s">
        <v>80</v>
      </c>
      <c r="AY157" s="15" t="s">
        <v>139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138</v>
      </c>
      <c r="BK157" s="209">
        <f>ROUND(I157*H157,2)</f>
        <v>0</v>
      </c>
      <c r="BL157" s="15" t="s">
        <v>138</v>
      </c>
      <c r="BM157" s="208" t="s">
        <v>542</v>
      </c>
    </row>
    <row r="158" s="2" customFormat="1">
      <c r="A158" s="37"/>
      <c r="B158" s="38"/>
      <c r="C158" s="39"/>
      <c r="D158" s="210" t="s">
        <v>141</v>
      </c>
      <c r="E158" s="39"/>
      <c r="F158" s="211" t="s">
        <v>346</v>
      </c>
      <c r="G158" s="39"/>
      <c r="H158" s="39"/>
      <c r="I158" s="146"/>
      <c r="J158" s="39"/>
      <c r="K158" s="39"/>
      <c r="L158" s="43"/>
      <c r="M158" s="212"/>
      <c r="N158" s="213"/>
      <c r="O158" s="84"/>
      <c r="P158" s="84"/>
      <c r="Q158" s="84"/>
      <c r="R158" s="84"/>
      <c r="S158" s="84"/>
      <c r="T158" s="85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5" t="s">
        <v>141</v>
      </c>
      <c r="AU158" s="15" t="s">
        <v>80</v>
      </c>
    </row>
    <row r="159" s="2" customFormat="1">
      <c r="A159" s="37"/>
      <c r="B159" s="38"/>
      <c r="C159" s="39"/>
      <c r="D159" s="210" t="s">
        <v>143</v>
      </c>
      <c r="E159" s="39"/>
      <c r="F159" s="214" t="s">
        <v>347</v>
      </c>
      <c r="G159" s="39"/>
      <c r="H159" s="39"/>
      <c r="I159" s="146"/>
      <c r="J159" s="39"/>
      <c r="K159" s="39"/>
      <c r="L159" s="43"/>
      <c r="M159" s="212"/>
      <c r="N159" s="213"/>
      <c r="O159" s="84"/>
      <c r="P159" s="84"/>
      <c r="Q159" s="84"/>
      <c r="R159" s="84"/>
      <c r="S159" s="84"/>
      <c r="T159" s="85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5" t="s">
        <v>143</v>
      </c>
      <c r="AU159" s="15" t="s">
        <v>80</v>
      </c>
    </row>
    <row r="160" s="2" customFormat="1" ht="16.5" customHeight="1">
      <c r="A160" s="37"/>
      <c r="B160" s="38"/>
      <c r="C160" s="215" t="s">
        <v>307</v>
      </c>
      <c r="D160" s="215" t="s">
        <v>349</v>
      </c>
      <c r="E160" s="216" t="s">
        <v>350</v>
      </c>
      <c r="F160" s="217" t="s">
        <v>351</v>
      </c>
      <c r="G160" s="218" t="s">
        <v>277</v>
      </c>
      <c r="H160" s="219">
        <v>100</v>
      </c>
      <c r="I160" s="220"/>
      <c r="J160" s="221">
        <f>ROUND(I160*H160,2)</f>
        <v>0</v>
      </c>
      <c r="K160" s="217" t="s">
        <v>39</v>
      </c>
      <c r="L160" s="222"/>
      <c r="M160" s="223" t="s">
        <v>39</v>
      </c>
      <c r="N160" s="224" t="s">
        <v>53</v>
      </c>
      <c r="O160" s="84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8" t="s">
        <v>180</v>
      </c>
      <c r="AT160" s="208" t="s">
        <v>349</v>
      </c>
      <c r="AU160" s="208" t="s">
        <v>80</v>
      </c>
      <c r="AY160" s="15" t="s">
        <v>139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138</v>
      </c>
      <c r="BK160" s="209">
        <f>ROUND(I160*H160,2)</f>
        <v>0</v>
      </c>
      <c r="BL160" s="15" t="s">
        <v>138</v>
      </c>
      <c r="BM160" s="208" t="s">
        <v>543</v>
      </c>
    </row>
    <row r="161" s="2" customFormat="1">
      <c r="A161" s="37"/>
      <c r="B161" s="38"/>
      <c r="C161" s="39"/>
      <c r="D161" s="210" t="s">
        <v>141</v>
      </c>
      <c r="E161" s="39"/>
      <c r="F161" s="211" t="s">
        <v>351</v>
      </c>
      <c r="G161" s="39"/>
      <c r="H161" s="39"/>
      <c r="I161" s="146"/>
      <c r="J161" s="39"/>
      <c r="K161" s="39"/>
      <c r="L161" s="43"/>
      <c r="M161" s="212"/>
      <c r="N161" s="213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5" t="s">
        <v>141</v>
      </c>
      <c r="AU161" s="15" t="s">
        <v>80</v>
      </c>
    </row>
    <row r="162" s="2" customFormat="1" ht="21.75" customHeight="1">
      <c r="A162" s="37"/>
      <c r="B162" s="38"/>
      <c r="C162" s="215" t="s">
        <v>312</v>
      </c>
      <c r="D162" s="215" t="s">
        <v>349</v>
      </c>
      <c r="E162" s="216" t="s">
        <v>354</v>
      </c>
      <c r="F162" s="217" t="s">
        <v>355</v>
      </c>
      <c r="G162" s="218" t="s">
        <v>164</v>
      </c>
      <c r="H162" s="219">
        <v>23</v>
      </c>
      <c r="I162" s="220"/>
      <c r="J162" s="221">
        <f>ROUND(I162*H162,2)</f>
        <v>0</v>
      </c>
      <c r="K162" s="217" t="s">
        <v>39</v>
      </c>
      <c r="L162" s="222"/>
      <c r="M162" s="223" t="s">
        <v>39</v>
      </c>
      <c r="N162" s="224" t="s">
        <v>53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8" t="s">
        <v>180</v>
      </c>
      <c r="AT162" s="208" t="s">
        <v>349</v>
      </c>
      <c r="AU162" s="208" t="s">
        <v>80</v>
      </c>
      <c r="AY162" s="15" t="s">
        <v>139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138</v>
      </c>
      <c r="BK162" s="209">
        <f>ROUND(I162*H162,2)</f>
        <v>0</v>
      </c>
      <c r="BL162" s="15" t="s">
        <v>138</v>
      </c>
      <c r="BM162" s="208" t="s">
        <v>544</v>
      </c>
    </row>
    <row r="163" s="2" customFormat="1">
      <c r="A163" s="37"/>
      <c r="B163" s="38"/>
      <c r="C163" s="39"/>
      <c r="D163" s="210" t="s">
        <v>141</v>
      </c>
      <c r="E163" s="39"/>
      <c r="F163" s="211" t="s">
        <v>355</v>
      </c>
      <c r="G163" s="39"/>
      <c r="H163" s="39"/>
      <c r="I163" s="146"/>
      <c r="J163" s="39"/>
      <c r="K163" s="39"/>
      <c r="L163" s="43"/>
      <c r="M163" s="212"/>
      <c r="N163" s="213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5" t="s">
        <v>141</v>
      </c>
      <c r="AU163" s="15" t="s">
        <v>80</v>
      </c>
    </row>
    <row r="164" s="2" customFormat="1">
      <c r="A164" s="37"/>
      <c r="B164" s="38"/>
      <c r="C164" s="39"/>
      <c r="D164" s="210" t="s">
        <v>143</v>
      </c>
      <c r="E164" s="39"/>
      <c r="F164" s="214" t="s">
        <v>545</v>
      </c>
      <c r="G164" s="39"/>
      <c r="H164" s="39"/>
      <c r="I164" s="146"/>
      <c r="J164" s="39"/>
      <c r="K164" s="39"/>
      <c r="L164" s="43"/>
      <c r="M164" s="212"/>
      <c r="N164" s="213"/>
      <c r="O164" s="84"/>
      <c r="P164" s="84"/>
      <c r="Q164" s="84"/>
      <c r="R164" s="84"/>
      <c r="S164" s="84"/>
      <c r="T164" s="85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5" t="s">
        <v>143</v>
      </c>
      <c r="AU164" s="15" t="s">
        <v>80</v>
      </c>
    </row>
    <row r="165" s="2" customFormat="1" ht="21.75" customHeight="1">
      <c r="A165" s="37"/>
      <c r="B165" s="38"/>
      <c r="C165" s="215" t="s">
        <v>317</v>
      </c>
      <c r="D165" s="215" t="s">
        <v>349</v>
      </c>
      <c r="E165" s="216" t="s">
        <v>359</v>
      </c>
      <c r="F165" s="217" t="s">
        <v>360</v>
      </c>
      <c r="G165" s="218" t="s">
        <v>164</v>
      </c>
      <c r="H165" s="219">
        <v>7</v>
      </c>
      <c r="I165" s="220"/>
      <c r="J165" s="221">
        <f>ROUND(I165*H165,2)</f>
        <v>0</v>
      </c>
      <c r="K165" s="217" t="s">
        <v>39</v>
      </c>
      <c r="L165" s="222"/>
      <c r="M165" s="223" t="s">
        <v>39</v>
      </c>
      <c r="N165" s="224" t="s">
        <v>53</v>
      </c>
      <c r="O165" s="84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8" t="s">
        <v>180</v>
      </c>
      <c r="AT165" s="208" t="s">
        <v>349</v>
      </c>
      <c r="AU165" s="208" t="s">
        <v>80</v>
      </c>
      <c r="AY165" s="15" t="s">
        <v>139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138</v>
      </c>
      <c r="BK165" s="209">
        <f>ROUND(I165*H165,2)</f>
        <v>0</v>
      </c>
      <c r="BL165" s="15" t="s">
        <v>138</v>
      </c>
      <c r="BM165" s="208" t="s">
        <v>546</v>
      </c>
    </row>
    <row r="166" s="2" customFormat="1">
      <c r="A166" s="37"/>
      <c r="B166" s="38"/>
      <c r="C166" s="39"/>
      <c r="D166" s="210" t="s">
        <v>141</v>
      </c>
      <c r="E166" s="39"/>
      <c r="F166" s="211" t="s">
        <v>360</v>
      </c>
      <c r="G166" s="39"/>
      <c r="H166" s="39"/>
      <c r="I166" s="146"/>
      <c r="J166" s="39"/>
      <c r="K166" s="39"/>
      <c r="L166" s="43"/>
      <c r="M166" s="212"/>
      <c r="N166" s="213"/>
      <c r="O166" s="84"/>
      <c r="P166" s="84"/>
      <c r="Q166" s="84"/>
      <c r="R166" s="84"/>
      <c r="S166" s="84"/>
      <c r="T166" s="85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5" t="s">
        <v>141</v>
      </c>
      <c r="AU166" s="15" t="s">
        <v>80</v>
      </c>
    </row>
    <row r="167" s="2" customFormat="1">
      <c r="A167" s="37"/>
      <c r="B167" s="38"/>
      <c r="C167" s="39"/>
      <c r="D167" s="210" t="s">
        <v>143</v>
      </c>
      <c r="E167" s="39"/>
      <c r="F167" s="214" t="s">
        <v>547</v>
      </c>
      <c r="G167" s="39"/>
      <c r="H167" s="39"/>
      <c r="I167" s="146"/>
      <c r="J167" s="39"/>
      <c r="K167" s="39"/>
      <c r="L167" s="43"/>
      <c r="M167" s="212"/>
      <c r="N167" s="213"/>
      <c r="O167" s="84"/>
      <c r="P167" s="84"/>
      <c r="Q167" s="84"/>
      <c r="R167" s="84"/>
      <c r="S167" s="84"/>
      <c r="T167" s="85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5" t="s">
        <v>143</v>
      </c>
      <c r="AU167" s="15" t="s">
        <v>80</v>
      </c>
    </row>
    <row r="168" s="2" customFormat="1" ht="21.75" customHeight="1">
      <c r="A168" s="37"/>
      <c r="B168" s="38"/>
      <c r="C168" s="215" t="s">
        <v>323</v>
      </c>
      <c r="D168" s="215" t="s">
        <v>349</v>
      </c>
      <c r="E168" s="216" t="s">
        <v>364</v>
      </c>
      <c r="F168" s="217" t="s">
        <v>365</v>
      </c>
      <c r="G168" s="218" t="s">
        <v>164</v>
      </c>
      <c r="H168" s="219">
        <v>5</v>
      </c>
      <c r="I168" s="220"/>
      <c r="J168" s="221">
        <f>ROUND(I168*H168,2)</f>
        <v>0</v>
      </c>
      <c r="K168" s="217" t="s">
        <v>39</v>
      </c>
      <c r="L168" s="222"/>
      <c r="M168" s="223" t="s">
        <v>39</v>
      </c>
      <c r="N168" s="224" t="s">
        <v>53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8" t="s">
        <v>180</v>
      </c>
      <c r="AT168" s="208" t="s">
        <v>349</v>
      </c>
      <c r="AU168" s="208" t="s">
        <v>80</v>
      </c>
      <c r="AY168" s="15" t="s">
        <v>139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5" t="s">
        <v>138</v>
      </c>
      <c r="BK168" s="209">
        <f>ROUND(I168*H168,2)</f>
        <v>0</v>
      </c>
      <c r="BL168" s="15" t="s">
        <v>138</v>
      </c>
      <c r="BM168" s="208" t="s">
        <v>548</v>
      </c>
    </row>
    <row r="169" s="2" customFormat="1">
      <c r="A169" s="37"/>
      <c r="B169" s="38"/>
      <c r="C169" s="39"/>
      <c r="D169" s="210" t="s">
        <v>141</v>
      </c>
      <c r="E169" s="39"/>
      <c r="F169" s="211" t="s">
        <v>365</v>
      </c>
      <c r="G169" s="39"/>
      <c r="H169" s="39"/>
      <c r="I169" s="146"/>
      <c r="J169" s="39"/>
      <c r="K169" s="39"/>
      <c r="L169" s="43"/>
      <c r="M169" s="212"/>
      <c r="N169" s="213"/>
      <c r="O169" s="84"/>
      <c r="P169" s="84"/>
      <c r="Q169" s="84"/>
      <c r="R169" s="84"/>
      <c r="S169" s="84"/>
      <c r="T169" s="85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5" t="s">
        <v>141</v>
      </c>
      <c r="AU169" s="15" t="s">
        <v>80</v>
      </c>
    </row>
    <row r="170" s="2" customFormat="1">
      <c r="A170" s="37"/>
      <c r="B170" s="38"/>
      <c r="C170" s="39"/>
      <c r="D170" s="210" t="s">
        <v>143</v>
      </c>
      <c r="E170" s="39"/>
      <c r="F170" s="214" t="s">
        <v>549</v>
      </c>
      <c r="G170" s="39"/>
      <c r="H170" s="39"/>
      <c r="I170" s="146"/>
      <c r="J170" s="39"/>
      <c r="K170" s="39"/>
      <c r="L170" s="43"/>
      <c r="M170" s="212"/>
      <c r="N170" s="213"/>
      <c r="O170" s="84"/>
      <c r="P170" s="84"/>
      <c r="Q170" s="84"/>
      <c r="R170" s="84"/>
      <c r="S170" s="84"/>
      <c r="T170" s="85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5" t="s">
        <v>143</v>
      </c>
      <c r="AU170" s="15" t="s">
        <v>80</v>
      </c>
    </row>
    <row r="171" s="2" customFormat="1" ht="21.75" customHeight="1">
      <c r="A171" s="37"/>
      <c r="B171" s="38"/>
      <c r="C171" s="215" t="s">
        <v>328</v>
      </c>
      <c r="D171" s="215" t="s">
        <v>349</v>
      </c>
      <c r="E171" s="216" t="s">
        <v>369</v>
      </c>
      <c r="F171" s="217" t="s">
        <v>370</v>
      </c>
      <c r="G171" s="218" t="s">
        <v>164</v>
      </c>
      <c r="H171" s="219">
        <v>6</v>
      </c>
      <c r="I171" s="220"/>
      <c r="J171" s="221">
        <f>ROUND(I171*H171,2)</f>
        <v>0</v>
      </c>
      <c r="K171" s="217" t="s">
        <v>39</v>
      </c>
      <c r="L171" s="222"/>
      <c r="M171" s="223" t="s">
        <v>39</v>
      </c>
      <c r="N171" s="224" t="s">
        <v>53</v>
      </c>
      <c r="O171" s="84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8" t="s">
        <v>180</v>
      </c>
      <c r="AT171" s="208" t="s">
        <v>349</v>
      </c>
      <c r="AU171" s="208" t="s">
        <v>80</v>
      </c>
      <c r="AY171" s="15" t="s">
        <v>139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138</v>
      </c>
      <c r="BK171" s="209">
        <f>ROUND(I171*H171,2)</f>
        <v>0</v>
      </c>
      <c r="BL171" s="15" t="s">
        <v>138</v>
      </c>
      <c r="BM171" s="208" t="s">
        <v>550</v>
      </c>
    </row>
    <row r="172" s="2" customFormat="1">
      <c r="A172" s="37"/>
      <c r="B172" s="38"/>
      <c r="C172" s="39"/>
      <c r="D172" s="210" t="s">
        <v>141</v>
      </c>
      <c r="E172" s="39"/>
      <c r="F172" s="211" t="s">
        <v>370</v>
      </c>
      <c r="G172" s="39"/>
      <c r="H172" s="39"/>
      <c r="I172" s="146"/>
      <c r="J172" s="39"/>
      <c r="K172" s="39"/>
      <c r="L172" s="43"/>
      <c r="M172" s="212"/>
      <c r="N172" s="213"/>
      <c r="O172" s="84"/>
      <c r="P172" s="84"/>
      <c r="Q172" s="84"/>
      <c r="R172" s="84"/>
      <c r="S172" s="84"/>
      <c r="T172" s="85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5" t="s">
        <v>141</v>
      </c>
      <c r="AU172" s="15" t="s">
        <v>80</v>
      </c>
    </row>
    <row r="173" s="2" customFormat="1">
      <c r="A173" s="37"/>
      <c r="B173" s="38"/>
      <c r="C173" s="39"/>
      <c r="D173" s="210" t="s">
        <v>143</v>
      </c>
      <c r="E173" s="39"/>
      <c r="F173" s="214" t="s">
        <v>551</v>
      </c>
      <c r="G173" s="39"/>
      <c r="H173" s="39"/>
      <c r="I173" s="146"/>
      <c r="J173" s="39"/>
      <c r="K173" s="39"/>
      <c r="L173" s="43"/>
      <c r="M173" s="212"/>
      <c r="N173" s="213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5" t="s">
        <v>143</v>
      </c>
      <c r="AU173" s="15" t="s">
        <v>80</v>
      </c>
    </row>
    <row r="174" s="2" customFormat="1" ht="21.75" customHeight="1">
      <c r="A174" s="37"/>
      <c r="B174" s="38"/>
      <c r="C174" s="215" t="s">
        <v>333</v>
      </c>
      <c r="D174" s="215" t="s">
        <v>349</v>
      </c>
      <c r="E174" s="216" t="s">
        <v>374</v>
      </c>
      <c r="F174" s="217" t="s">
        <v>375</v>
      </c>
      <c r="G174" s="218" t="s">
        <v>164</v>
      </c>
      <c r="H174" s="219">
        <v>3</v>
      </c>
      <c r="I174" s="220"/>
      <c r="J174" s="221">
        <f>ROUND(I174*H174,2)</f>
        <v>0</v>
      </c>
      <c r="K174" s="217" t="s">
        <v>39</v>
      </c>
      <c r="L174" s="222"/>
      <c r="M174" s="223" t="s">
        <v>39</v>
      </c>
      <c r="N174" s="224" t="s">
        <v>53</v>
      </c>
      <c r="O174" s="84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8" t="s">
        <v>180</v>
      </c>
      <c r="AT174" s="208" t="s">
        <v>349</v>
      </c>
      <c r="AU174" s="208" t="s">
        <v>80</v>
      </c>
      <c r="AY174" s="15" t="s">
        <v>139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138</v>
      </c>
      <c r="BK174" s="209">
        <f>ROUND(I174*H174,2)</f>
        <v>0</v>
      </c>
      <c r="BL174" s="15" t="s">
        <v>138</v>
      </c>
      <c r="BM174" s="208" t="s">
        <v>552</v>
      </c>
    </row>
    <row r="175" s="2" customFormat="1">
      <c r="A175" s="37"/>
      <c r="B175" s="38"/>
      <c r="C175" s="39"/>
      <c r="D175" s="210" t="s">
        <v>141</v>
      </c>
      <c r="E175" s="39"/>
      <c r="F175" s="211" t="s">
        <v>375</v>
      </c>
      <c r="G175" s="39"/>
      <c r="H175" s="39"/>
      <c r="I175" s="146"/>
      <c r="J175" s="39"/>
      <c r="K175" s="39"/>
      <c r="L175" s="43"/>
      <c r="M175" s="212"/>
      <c r="N175" s="213"/>
      <c r="O175" s="84"/>
      <c r="P175" s="84"/>
      <c r="Q175" s="84"/>
      <c r="R175" s="84"/>
      <c r="S175" s="84"/>
      <c r="T175" s="85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5" t="s">
        <v>141</v>
      </c>
      <c r="AU175" s="15" t="s">
        <v>80</v>
      </c>
    </row>
    <row r="176" s="2" customFormat="1">
      <c r="A176" s="37"/>
      <c r="B176" s="38"/>
      <c r="C176" s="39"/>
      <c r="D176" s="210" t="s">
        <v>143</v>
      </c>
      <c r="E176" s="39"/>
      <c r="F176" s="214" t="s">
        <v>377</v>
      </c>
      <c r="G176" s="39"/>
      <c r="H176" s="39"/>
      <c r="I176" s="146"/>
      <c r="J176" s="39"/>
      <c r="K176" s="39"/>
      <c r="L176" s="43"/>
      <c r="M176" s="212"/>
      <c r="N176" s="213"/>
      <c r="O176" s="84"/>
      <c r="P176" s="84"/>
      <c r="Q176" s="84"/>
      <c r="R176" s="84"/>
      <c r="S176" s="84"/>
      <c r="T176" s="85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5" t="s">
        <v>143</v>
      </c>
      <c r="AU176" s="15" t="s">
        <v>80</v>
      </c>
    </row>
    <row r="177" s="2" customFormat="1" ht="21.75" customHeight="1">
      <c r="A177" s="37"/>
      <c r="B177" s="38"/>
      <c r="C177" s="215" t="s">
        <v>337</v>
      </c>
      <c r="D177" s="215" t="s">
        <v>349</v>
      </c>
      <c r="E177" s="216" t="s">
        <v>379</v>
      </c>
      <c r="F177" s="217" t="s">
        <v>380</v>
      </c>
      <c r="G177" s="218" t="s">
        <v>164</v>
      </c>
      <c r="H177" s="219">
        <v>3</v>
      </c>
      <c r="I177" s="220"/>
      <c r="J177" s="221">
        <f>ROUND(I177*H177,2)</f>
        <v>0</v>
      </c>
      <c r="K177" s="217" t="s">
        <v>39</v>
      </c>
      <c r="L177" s="222"/>
      <c r="M177" s="223" t="s">
        <v>39</v>
      </c>
      <c r="N177" s="224" t="s">
        <v>53</v>
      </c>
      <c r="O177" s="84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8" t="s">
        <v>180</v>
      </c>
      <c r="AT177" s="208" t="s">
        <v>349</v>
      </c>
      <c r="AU177" s="208" t="s">
        <v>80</v>
      </c>
      <c r="AY177" s="15" t="s">
        <v>139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138</v>
      </c>
      <c r="BK177" s="209">
        <f>ROUND(I177*H177,2)</f>
        <v>0</v>
      </c>
      <c r="BL177" s="15" t="s">
        <v>138</v>
      </c>
      <c r="BM177" s="208" t="s">
        <v>553</v>
      </c>
    </row>
    <row r="178" s="2" customFormat="1">
      <c r="A178" s="37"/>
      <c r="B178" s="38"/>
      <c r="C178" s="39"/>
      <c r="D178" s="210" t="s">
        <v>141</v>
      </c>
      <c r="E178" s="39"/>
      <c r="F178" s="211" t="s">
        <v>380</v>
      </c>
      <c r="G178" s="39"/>
      <c r="H178" s="39"/>
      <c r="I178" s="146"/>
      <c r="J178" s="39"/>
      <c r="K178" s="39"/>
      <c r="L178" s="43"/>
      <c r="M178" s="212"/>
      <c r="N178" s="213"/>
      <c r="O178" s="84"/>
      <c r="P178" s="84"/>
      <c r="Q178" s="84"/>
      <c r="R178" s="84"/>
      <c r="S178" s="84"/>
      <c r="T178" s="85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5" t="s">
        <v>141</v>
      </c>
      <c r="AU178" s="15" t="s">
        <v>80</v>
      </c>
    </row>
    <row r="179" s="2" customFormat="1">
      <c r="A179" s="37"/>
      <c r="B179" s="38"/>
      <c r="C179" s="39"/>
      <c r="D179" s="210" t="s">
        <v>143</v>
      </c>
      <c r="E179" s="39"/>
      <c r="F179" s="214" t="s">
        <v>382</v>
      </c>
      <c r="G179" s="39"/>
      <c r="H179" s="39"/>
      <c r="I179" s="146"/>
      <c r="J179" s="39"/>
      <c r="K179" s="39"/>
      <c r="L179" s="43"/>
      <c r="M179" s="212"/>
      <c r="N179" s="213"/>
      <c r="O179" s="84"/>
      <c r="P179" s="84"/>
      <c r="Q179" s="84"/>
      <c r="R179" s="84"/>
      <c r="S179" s="84"/>
      <c r="T179" s="85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5" t="s">
        <v>143</v>
      </c>
      <c r="AU179" s="15" t="s">
        <v>80</v>
      </c>
    </row>
    <row r="180" s="2" customFormat="1" ht="21.75" customHeight="1">
      <c r="A180" s="37"/>
      <c r="B180" s="38"/>
      <c r="C180" s="215" t="s">
        <v>342</v>
      </c>
      <c r="D180" s="215" t="s">
        <v>349</v>
      </c>
      <c r="E180" s="216" t="s">
        <v>384</v>
      </c>
      <c r="F180" s="217" t="s">
        <v>385</v>
      </c>
      <c r="G180" s="218" t="s">
        <v>164</v>
      </c>
      <c r="H180" s="219">
        <v>2</v>
      </c>
      <c r="I180" s="220"/>
      <c r="J180" s="221">
        <f>ROUND(I180*H180,2)</f>
        <v>0</v>
      </c>
      <c r="K180" s="217" t="s">
        <v>39</v>
      </c>
      <c r="L180" s="222"/>
      <c r="M180" s="223" t="s">
        <v>39</v>
      </c>
      <c r="N180" s="224" t="s">
        <v>53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8" t="s">
        <v>180</v>
      </c>
      <c r="AT180" s="208" t="s">
        <v>349</v>
      </c>
      <c r="AU180" s="208" t="s">
        <v>80</v>
      </c>
      <c r="AY180" s="15" t="s">
        <v>139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138</v>
      </c>
      <c r="BK180" s="209">
        <f>ROUND(I180*H180,2)</f>
        <v>0</v>
      </c>
      <c r="BL180" s="15" t="s">
        <v>138</v>
      </c>
      <c r="BM180" s="208" t="s">
        <v>554</v>
      </c>
    </row>
    <row r="181" s="2" customFormat="1">
      <c r="A181" s="37"/>
      <c r="B181" s="38"/>
      <c r="C181" s="39"/>
      <c r="D181" s="210" t="s">
        <v>141</v>
      </c>
      <c r="E181" s="39"/>
      <c r="F181" s="211" t="s">
        <v>385</v>
      </c>
      <c r="G181" s="39"/>
      <c r="H181" s="39"/>
      <c r="I181" s="146"/>
      <c r="J181" s="39"/>
      <c r="K181" s="39"/>
      <c r="L181" s="43"/>
      <c r="M181" s="212"/>
      <c r="N181" s="213"/>
      <c r="O181" s="84"/>
      <c r="P181" s="84"/>
      <c r="Q181" s="84"/>
      <c r="R181" s="84"/>
      <c r="S181" s="84"/>
      <c r="T181" s="85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5" t="s">
        <v>141</v>
      </c>
      <c r="AU181" s="15" t="s">
        <v>80</v>
      </c>
    </row>
    <row r="182" s="2" customFormat="1">
      <c r="A182" s="37"/>
      <c r="B182" s="38"/>
      <c r="C182" s="39"/>
      <c r="D182" s="210" t="s">
        <v>143</v>
      </c>
      <c r="E182" s="39"/>
      <c r="F182" s="214" t="s">
        <v>387</v>
      </c>
      <c r="G182" s="39"/>
      <c r="H182" s="39"/>
      <c r="I182" s="146"/>
      <c r="J182" s="39"/>
      <c r="K182" s="39"/>
      <c r="L182" s="43"/>
      <c r="M182" s="212"/>
      <c r="N182" s="213"/>
      <c r="O182" s="84"/>
      <c r="P182" s="84"/>
      <c r="Q182" s="84"/>
      <c r="R182" s="84"/>
      <c r="S182" s="84"/>
      <c r="T182" s="85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5" t="s">
        <v>143</v>
      </c>
      <c r="AU182" s="15" t="s">
        <v>80</v>
      </c>
    </row>
    <row r="183" s="2" customFormat="1" ht="21.75" customHeight="1">
      <c r="A183" s="37"/>
      <c r="B183" s="38"/>
      <c r="C183" s="215" t="s">
        <v>348</v>
      </c>
      <c r="D183" s="215" t="s">
        <v>349</v>
      </c>
      <c r="E183" s="216" t="s">
        <v>389</v>
      </c>
      <c r="F183" s="217" t="s">
        <v>390</v>
      </c>
      <c r="G183" s="218" t="s">
        <v>164</v>
      </c>
      <c r="H183" s="219">
        <v>3</v>
      </c>
      <c r="I183" s="220"/>
      <c r="J183" s="221">
        <f>ROUND(I183*H183,2)</f>
        <v>0</v>
      </c>
      <c r="K183" s="217" t="s">
        <v>39</v>
      </c>
      <c r="L183" s="222"/>
      <c r="M183" s="223" t="s">
        <v>39</v>
      </c>
      <c r="N183" s="224" t="s">
        <v>53</v>
      </c>
      <c r="O183" s="84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8" t="s">
        <v>180</v>
      </c>
      <c r="AT183" s="208" t="s">
        <v>349</v>
      </c>
      <c r="AU183" s="208" t="s">
        <v>80</v>
      </c>
      <c r="AY183" s="15" t="s">
        <v>139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138</v>
      </c>
      <c r="BK183" s="209">
        <f>ROUND(I183*H183,2)</f>
        <v>0</v>
      </c>
      <c r="BL183" s="15" t="s">
        <v>138</v>
      </c>
      <c r="BM183" s="208" t="s">
        <v>555</v>
      </c>
    </row>
    <row r="184" s="2" customFormat="1">
      <c r="A184" s="37"/>
      <c r="B184" s="38"/>
      <c r="C184" s="39"/>
      <c r="D184" s="210" t="s">
        <v>141</v>
      </c>
      <c r="E184" s="39"/>
      <c r="F184" s="211" t="s">
        <v>390</v>
      </c>
      <c r="G184" s="39"/>
      <c r="H184" s="39"/>
      <c r="I184" s="146"/>
      <c r="J184" s="39"/>
      <c r="K184" s="39"/>
      <c r="L184" s="43"/>
      <c r="M184" s="212"/>
      <c r="N184" s="213"/>
      <c r="O184" s="84"/>
      <c r="P184" s="84"/>
      <c r="Q184" s="84"/>
      <c r="R184" s="84"/>
      <c r="S184" s="84"/>
      <c r="T184" s="85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5" t="s">
        <v>141</v>
      </c>
      <c r="AU184" s="15" t="s">
        <v>80</v>
      </c>
    </row>
    <row r="185" s="2" customFormat="1">
      <c r="A185" s="37"/>
      <c r="B185" s="38"/>
      <c r="C185" s="39"/>
      <c r="D185" s="210" t="s">
        <v>143</v>
      </c>
      <c r="E185" s="39"/>
      <c r="F185" s="214" t="s">
        <v>392</v>
      </c>
      <c r="G185" s="39"/>
      <c r="H185" s="39"/>
      <c r="I185" s="146"/>
      <c r="J185" s="39"/>
      <c r="K185" s="39"/>
      <c r="L185" s="43"/>
      <c r="M185" s="212"/>
      <c r="N185" s="213"/>
      <c r="O185" s="84"/>
      <c r="P185" s="84"/>
      <c r="Q185" s="84"/>
      <c r="R185" s="84"/>
      <c r="S185" s="84"/>
      <c r="T185" s="8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5" t="s">
        <v>143</v>
      </c>
      <c r="AU185" s="15" t="s">
        <v>80</v>
      </c>
    </row>
    <row r="186" s="2" customFormat="1" ht="21.75" customHeight="1">
      <c r="A186" s="37"/>
      <c r="B186" s="38"/>
      <c r="C186" s="215" t="s">
        <v>353</v>
      </c>
      <c r="D186" s="215" t="s">
        <v>349</v>
      </c>
      <c r="E186" s="216" t="s">
        <v>394</v>
      </c>
      <c r="F186" s="217" t="s">
        <v>395</v>
      </c>
      <c r="G186" s="218" t="s">
        <v>164</v>
      </c>
      <c r="H186" s="219">
        <v>2</v>
      </c>
      <c r="I186" s="220"/>
      <c r="J186" s="221">
        <f>ROUND(I186*H186,2)</f>
        <v>0</v>
      </c>
      <c r="K186" s="217" t="s">
        <v>39</v>
      </c>
      <c r="L186" s="222"/>
      <c r="M186" s="223" t="s">
        <v>39</v>
      </c>
      <c r="N186" s="224" t="s">
        <v>53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8" t="s">
        <v>180</v>
      </c>
      <c r="AT186" s="208" t="s">
        <v>349</v>
      </c>
      <c r="AU186" s="208" t="s">
        <v>80</v>
      </c>
      <c r="AY186" s="15" t="s">
        <v>139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138</v>
      </c>
      <c r="BK186" s="209">
        <f>ROUND(I186*H186,2)</f>
        <v>0</v>
      </c>
      <c r="BL186" s="15" t="s">
        <v>138</v>
      </c>
      <c r="BM186" s="208" t="s">
        <v>556</v>
      </c>
    </row>
    <row r="187" s="2" customFormat="1">
      <c r="A187" s="37"/>
      <c r="B187" s="38"/>
      <c r="C187" s="39"/>
      <c r="D187" s="210" t="s">
        <v>141</v>
      </c>
      <c r="E187" s="39"/>
      <c r="F187" s="211" t="s">
        <v>395</v>
      </c>
      <c r="G187" s="39"/>
      <c r="H187" s="39"/>
      <c r="I187" s="146"/>
      <c r="J187" s="39"/>
      <c r="K187" s="39"/>
      <c r="L187" s="43"/>
      <c r="M187" s="212"/>
      <c r="N187" s="213"/>
      <c r="O187" s="84"/>
      <c r="P187" s="84"/>
      <c r="Q187" s="84"/>
      <c r="R187" s="84"/>
      <c r="S187" s="84"/>
      <c r="T187" s="85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5" t="s">
        <v>141</v>
      </c>
      <c r="AU187" s="15" t="s">
        <v>80</v>
      </c>
    </row>
    <row r="188" s="2" customFormat="1">
      <c r="A188" s="37"/>
      <c r="B188" s="38"/>
      <c r="C188" s="39"/>
      <c r="D188" s="210" t="s">
        <v>143</v>
      </c>
      <c r="E188" s="39"/>
      <c r="F188" s="214" t="s">
        <v>397</v>
      </c>
      <c r="G188" s="39"/>
      <c r="H188" s="39"/>
      <c r="I188" s="146"/>
      <c r="J188" s="39"/>
      <c r="K188" s="39"/>
      <c r="L188" s="43"/>
      <c r="M188" s="212"/>
      <c r="N188" s="213"/>
      <c r="O188" s="84"/>
      <c r="P188" s="84"/>
      <c r="Q188" s="84"/>
      <c r="R188" s="84"/>
      <c r="S188" s="84"/>
      <c r="T188" s="85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5" t="s">
        <v>143</v>
      </c>
      <c r="AU188" s="15" t="s">
        <v>80</v>
      </c>
    </row>
    <row r="189" s="2" customFormat="1" ht="21.75" customHeight="1">
      <c r="A189" s="37"/>
      <c r="B189" s="38"/>
      <c r="C189" s="215" t="s">
        <v>358</v>
      </c>
      <c r="D189" s="215" t="s">
        <v>349</v>
      </c>
      <c r="E189" s="216" t="s">
        <v>399</v>
      </c>
      <c r="F189" s="217" t="s">
        <v>400</v>
      </c>
      <c r="G189" s="218" t="s">
        <v>164</v>
      </c>
      <c r="H189" s="219">
        <v>2</v>
      </c>
      <c r="I189" s="220"/>
      <c r="J189" s="221">
        <f>ROUND(I189*H189,2)</f>
        <v>0</v>
      </c>
      <c r="K189" s="217" t="s">
        <v>39</v>
      </c>
      <c r="L189" s="222"/>
      <c r="M189" s="223" t="s">
        <v>39</v>
      </c>
      <c r="N189" s="224" t="s">
        <v>53</v>
      </c>
      <c r="O189" s="84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8" t="s">
        <v>180</v>
      </c>
      <c r="AT189" s="208" t="s">
        <v>349</v>
      </c>
      <c r="AU189" s="208" t="s">
        <v>80</v>
      </c>
      <c r="AY189" s="15" t="s">
        <v>139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138</v>
      </c>
      <c r="BK189" s="209">
        <f>ROUND(I189*H189,2)</f>
        <v>0</v>
      </c>
      <c r="BL189" s="15" t="s">
        <v>138</v>
      </c>
      <c r="BM189" s="208" t="s">
        <v>557</v>
      </c>
    </row>
    <row r="190" s="2" customFormat="1">
      <c r="A190" s="37"/>
      <c r="B190" s="38"/>
      <c r="C190" s="39"/>
      <c r="D190" s="210" t="s">
        <v>141</v>
      </c>
      <c r="E190" s="39"/>
      <c r="F190" s="211" t="s">
        <v>400</v>
      </c>
      <c r="G190" s="39"/>
      <c r="H190" s="39"/>
      <c r="I190" s="146"/>
      <c r="J190" s="39"/>
      <c r="K190" s="39"/>
      <c r="L190" s="43"/>
      <c r="M190" s="212"/>
      <c r="N190" s="213"/>
      <c r="O190" s="84"/>
      <c r="P190" s="84"/>
      <c r="Q190" s="84"/>
      <c r="R190" s="84"/>
      <c r="S190" s="84"/>
      <c r="T190" s="85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5" t="s">
        <v>141</v>
      </c>
      <c r="AU190" s="15" t="s">
        <v>80</v>
      </c>
    </row>
    <row r="191" s="2" customFormat="1">
      <c r="A191" s="37"/>
      <c r="B191" s="38"/>
      <c r="C191" s="39"/>
      <c r="D191" s="210" t="s">
        <v>143</v>
      </c>
      <c r="E191" s="39"/>
      <c r="F191" s="214" t="s">
        <v>402</v>
      </c>
      <c r="G191" s="39"/>
      <c r="H191" s="39"/>
      <c r="I191" s="146"/>
      <c r="J191" s="39"/>
      <c r="K191" s="39"/>
      <c r="L191" s="43"/>
      <c r="M191" s="212"/>
      <c r="N191" s="213"/>
      <c r="O191" s="84"/>
      <c r="P191" s="84"/>
      <c r="Q191" s="84"/>
      <c r="R191" s="84"/>
      <c r="S191" s="84"/>
      <c r="T191" s="85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5" t="s">
        <v>143</v>
      </c>
      <c r="AU191" s="15" t="s">
        <v>80</v>
      </c>
    </row>
    <row r="192" s="2" customFormat="1" ht="21.75" customHeight="1">
      <c r="A192" s="37"/>
      <c r="B192" s="38"/>
      <c r="C192" s="215" t="s">
        <v>363</v>
      </c>
      <c r="D192" s="215" t="s">
        <v>349</v>
      </c>
      <c r="E192" s="216" t="s">
        <v>404</v>
      </c>
      <c r="F192" s="217" t="s">
        <v>405</v>
      </c>
      <c r="G192" s="218" t="s">
        <v>164</v>
      </c>
      <c r="H192" s="219">
        <v>7</v>
      </c>
      <c r="I192" s="220"/>
      <c r="J192" s="221">
        <f>ROUND(I192*H192,2)</f>
        <v>0</v>
      </c>
      <c r="K192" s="217" t="s">
        <v>39</v>
      </c>
      <c r="L192" s="222"/>
      <c r="M192" s="223" t="s">
        <v>39</v>
      </c>
      <c r="N192" s="224" t="s">
        <v>53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8" t="s">
        <v>180</v>
      </c>
      <c r="AT192" s="208" t="s">
        <v>349</v>
      </c>
      <c r="AU192" s="208" t="s">
        <v>80</v>
      </c>
      <c r="AY192" s="15" t="s">
        <v>139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138</v>
      </c>
      <c r="BK192" s="209">
        <f>ROUND(I192*H192,2)</f>
        <v>0</v>
      </c>
      <c r="BL192" s="15" t="s">
        <v>138</v>
      </c>
      <c r="BM192" s="208" t="s">
        <v>558</v>
      </c>
    </row>
    <row r="193" s="2" customFormat="1">
      <c r="A193" s="37"/>
      <c r="B193" s="38"/>
      <c r="C193" s="39"/>
      <c r="D193" s="210" t="s">
        <v>141</v>
      </c>
      <c r="E193" s="39"/>
      <c r="F193" s="211" t="s">
        <v>405</v>
      </c>
      <c r="G193" s="39"/>
      <c r="H193" s="39"/>
      <c r="I193" s="146"/>
      <c r="J193" s="39"/>
      <c r="K193" s="39"/>
      <c r="L193" s="43"/>
      <c r="M193" s="212"/>
      <c r="N193" s="213"/>
      <c r="O193" s="84"/>
      <c r="P193" s="84"/>
      <c r="Q193" s="84"/>
      <c r="R193" s="84"/>
      <c r="S193" s="84"/>
      <c r="T193" s="85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5" t="s">
        <v>141</v>
      </c>
      <c r="AU193" s="15" t="s">
        <v>80</v>
      </c>
    </row>
    <row r="194" s="2" customFormat="1">
      <c r="A194" s="37"/>
      <c r="B194" s="38"/>
      <c r="C194" s="39"/>
      <c r="D194" s="210" t="s">
        <v>143</v>
      </c>
      <c r="E194" s="39"/>
      <c r="F194" s="214" t="s">
        <v>407</v>
      </c>
      <c r="G194" s="39"/>
      <c r="H194" s="39"/>
      <c r="I194" s="146"/>
      <c r="J194" s="39"/>
      <c r="K194" s="39"/>
      <c r="L194" s="43"/>
      <c r="M194" s="212"/>
      <c r="N194" s="213"/>
      <c r="O194" s="84"/>
      <c r="P194" s="84"/>
      <c r="Q194" s="84"/>
      <c r="R194" s="84"/>
      <c r="S194" s="84"/>
      <c r="T194" s="85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5" t="s">
        <v>143</v>
      </c>
      <c r="AU194" s="15" t="s">
        <v>80</v>
      </c>
    </row>
    <row r="195" s="2" customFormat="1" ht="21.75" customHeight="1">
      <c r="A195" s="37"/>
      <c r="B195" s="38"/>
      <c r="C195" s="215" t="s">
        <v>368</v>
      </c>
      <c r="D195" s="215" t="s">
        <v>349</v>
      </c>
      <c r="E195" s="216" t="s">
        <v>409</v>
      </c>
      <c r="F195" s="217" t="s">
        <v>410</v>
      </c>
      <c r="G195" s="218" t="s">
        <v>164</v>
      </c>
      <c r="H195" s="219">
        <v>1</v>
      </c>
      <c r="I195" s="220"/>
      <c r="J195" s="221">
        <f>ROUND(I195*H195,2)</f>
        <v>0</v>
      </c>
      <c r="K195" s="217" t="s">
        <v>39</v>
      </c>
      <c r="L195" s="222"/>
      <c r="M195" s="223" t="s">
        <v>39</v>
      </c>
      <c r="N195" s="224" t="s">
        <v>53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8" t="s">
        <v>180</v>
      </c>
      <c r="AT195" s="208" t="s">
        <v>349</v>
      </c>
      <c r="AU195" s="208" t="s">
        <v>80</v>
      </c>
      <c r="AY195" s="15" t="s">
        <v>139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138</v>
      </c>
      <c r="BK195" s="209">
        <f>ROUND(I195*H195,2)</f>
        <v>0</v>
      </c>
      <c r="BL195" s="15" t="s">
        <v>138</v>
      </c>
      <c r="BM195" s="208" t="s">
        <v>559</v>
      </c>
    </row>
    <row r="196" s="2" customFormat="1">
      <c r="A196" s="37"/>
      <c r="B196" s="38"/>
      <c r="C196" s="39"/>
      <c r="D196" s="210" t="s">
        <v>141</v>
      </c>
      <c r="E196" s="39"/>
      <c r="F196" s="211" t="s">
        <v>410</v>
      </c>
      <c r="G196" s="39"/>
      <c r="H196" s="39"/>
      <c r="I196" s="146"/>
      <c r="J196" s="39"/>
      <c r="K196" s="39"/>
      <c r="L196" s="43"/>
      <c r="M196" s="212"/>
      <c r="N196" s="213"/>
      <c r="O196" s="84"/>
      <c r="P196" s="84"/>
      <c r="Q196" s="84"/>
      <c r="R196" s="84"/>
      <c r="S196" s="84"/>
      <c r="T196" s="85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5" t="s">
        <v>141</v>
      </c>
      <c r="AU196" s="15" t="s">
        <v>80</v>
      </c>
    </row>
    <row r="197" s="2" customFormat="1">
      <c r="A197" s="37"/>
      <c r="B197" s="38"/>
      <c r="C197" s="39"/>
      <c r="D197" s="210" t="s">
        <v>143</v>
      </c>
      <c r="E197" s="39"/>
      <c r="F197" s="214" t="s">
        <v>412</v>
      </c>
      <c r="G197" s="39"/>
      <c r="H197" s="39"/>
      <c r="I197" s="146"/>
      <c r="J197" s="39"/>
      <c r="K197" s="39"/>
      <c r="L197" s="43"/>
      <c r="M197" s="212"/>
      <c r="N197" s="213"/>
      <c r="O197" s="84"/>
      <c r="P197" s="84"/>
      <c r="Q197" s="84"/>
      <c r="R197" s="84"/>
      <c r="S197" s="84"/>
      <c r="T197" s="85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5" t="s">
        <v>143</v>
      </c>
      <c r="AU197" s="15" t="s">
        <v>80</v>
      </c>
    </row>
    <row r="198" s="2" customFormat="1" ht="21.75" customHeight="1">
      <c r="A198" s="37"/>
      <c r="B198" s="38"/>
      <c r="C198" s="215" t="s">
        <v>373</v>
      </c>
      <c r="D198" s="215" t="s">
        <v>349</v>
      </c>
      <c r="E198" s="216" t="s">
        <v>414</v>
      </c>
      <c r="F198" s="217" t="s">
        <v>415</v>
      </c>
      <c r="G198" s="218" t="s">
        <v>164</v>
      </c>
      <c r="H198" s="219">
        <v>1</v>
      </c>
      <c r="I198" s="220"/>
      <c r="J198" s="221">
        <f>ROUND(I198*H198,2)</f>
        <v>0</v>
      </c>
      <c r="K198" s="217" t="s">
        <v>39</v>
      </c>
      <c r="L198" s="222"/>
      <c r="M198" s="223" t="s">
        <v>39</v>
      </c>
      <c r="N198" s="224" t="s">
        <v>53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8" t="s">
        <v>180</v>
      </c>
      <c r="AT198" s="208" t="s">
        <v>349</v>
      </c>
      <c r="AU198" s="208" t="s">
        <v>80</v>
      </c>
      <c r="AY198" s="15" t="s">
        <v>139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138</v>
      </c>
      <c r="BK198" s="209">
        <f>ROUND(I198*H198,2)</f>
        <v>0</v>
      </c>
      <c r="BL198" s="15" t="s">
        <v>138</v>
      </c>
      <c r="BM198" s="208" t="s">
        <v>560</v>
      </c>
    </row>
    <row r="199" s="2" customFormat="1">
      <c r="A199" s="37"/>
      <c r="B199" s="38"/>
      <c r="C199" s="39"/>
      <c r="D199" s="210" t="s">
        <v>141</v>
      </c>
      <c r="E199" s="39"/>
      <c r="F199" s="211" t="s">
        <v>415</v>
      </c>
      <c r="G199" s="39"/>
      <c r="H199" s="39"/>
      <c r="I199" s="146"/>
      <c r="J199" s="39"/>
      <c r="K199" s="39"/>
      <c r="L199" s="43"/>
      <c r="M199" s="212"/>
      <c r="N199" s="213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5" t="s">
        <v>141</v>
      </c>
      <c r="AU199" s="15" t="s">
        <v>80</v>
      </c>
    </row>
    <row r="200" s="2" customFormat="1">
      <c r="A200" s="37"/>
      <c r="B200" s="38"/>
      <c r="C200" s="39"/>
      <c r="D200" s="210" t="s">
        <v>143</v>
      </c>
      <c r="E200" s="39"/>
      <c r="F200" s="214" t="s">
        <v>561</v>
      </c>
      <c r="G200" s="39"/>
      <c r="H200" s="39"/>
      <c r="I200" s="146"/>
      <c r="J200" s="39"/>
      <c r="K200" s="39"/>
      <c r="L200" s="43"/>
      <c r="M200" s="212"/>
      <c r="N200" s="213"/>
      <c r="O200" s="84"/>
      <c r="P200" s="84"/>
      <c r="Q200" s="84"/>
      <c r="R200" s="84"/>
      <c r="S200" s="84"/>
      <c r="T200" s="85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5" t="s">
        <v>143</v>
      </c>
      <c r="AU200" s="15" t="s">
        <v>80</v>
      </c>
    </row>
    <row r="201" s="2" customFormat="1" ht="21.75" customHeight="1">
      <c r="A201" s="37"/>
      <c r="B201" s="38"/>
      <c r="C201" s="215" t="s">
        <v>378</v>
      </c>
      <c r="D201" s="215" t="s">
        <v>349</v>
      </c>
      <c r="E201" s="216" t="s">
        <v>419</v>
      </c>
      <c r="F201" s="217" t="s">
        <v>420</v>
      </c>
      <c r="G201" s="218" t="s">
        <v>164</v>
      </c>
      <c r="H201" s="219">
        <v>4</v>
      </c>
      <c r="I201" s="220"/>
      <c r="J201" s="221">
        <f>ROUND(I201*H201,2)</f>
        <v>0</v>
      </c>
      <c r="K201" s="217" t="s">
        <v>39</v>
      </c>
      <c r="L201" s="222"/>
      <c r="M201" s="223" t="s">
        <v>39</v>
      </c>
      <c r="N201" s="224" t="s">
        <v>53</v>
      </c>
      <c r="O201" s="84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8" t="s">
        <v>180</v>
      </c>
      <c r="AT201" s="208" t="s">
        <v>349</v>
      </c>
      <c r="AU201" s="208" t="s">
        <v>80</v>
      </c>
      <c r="AY201" s="15" t="s">
        <v>139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138</v>
      </c>
      <c r="BK201" s="209">
        <f>ROUND(I201*H201,2)</f>
        <v>0</v>
      </c>
      <c r="BL201" s="15" t="s">
        <v>138</v>
      </c>
      <c r="BM201" s="208" t="s">
        <v>562</v>
      </c>
    </row>
    <row r="202" s="2" customFormat="1">
      <c r="A202" s="37"/>
      <c r="B202" s="38"/>
      <c r="C202" s="39"/>
      <c r="D202" s="210" t="s">
        <v>141</v>
      </c>
      <c r="E202" s="39"/>
      <c r="F202" s="211" t="s">
        <v>420</v>
      </c>
      <c r="G202" s="39"/>
      <c r="H202" s="39"/>
      <c r="I202" s="146"/>
      <c r="J202" s="39"/>
      <c r="K202" s="39"/>
      <c r="L202" s="43"/>
      <c r="M202" s="212"/>
      <c r="N202" s="213"/>
      <c r="O202" s="84"/>
      <c r="P202" s="84"/>
      <c r="Q202" s="84"/>
      <c r="R202" s="84"/>
      <c r="S202" s="84"/>
      <c r="T202" s="85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5" t="s">
        <v>141</v>
      </c>
      <c r="AU202" s="15" t="s">
        <v>80</v>
      </c>
    </row>
    <row r="203" s="2" customFormat="1">
      <c r="A203" s="37"/>
      <c r="B203" s="38"/>
      <c r="C203" s="39"/>
      <c r="D203" s="210" t="s">
        <v>143</v>
      </c>
      <c r="E203" s="39"/>
      <c r="F203" s="214" t="s">
        <v>563</v>
      </c>
      <c r="G203" s="39"/>
      <c r="H203" s="39"/>
      <c r="I203" s="146"/>
      <c r="J203" s="39"/>
      <c r="K203" s="39"/>
      <c r="L203" s="43"/>
      <c r="M203" s="212"/>
      <c r="N203" s="213"/>
      <c r="O203" s="84"/>
      <c r="P203" s="84"/>
      <c r="Q203" s="84"/>
      <c r="R203" s="84"/>
      <c r="S203" s="84"/>
      <c r="T203" s="85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5" t="s">
        <v>143</v>
      </c>
      <c r="AU203" s="15" t="s">
        <v>80</v>
      </c>
    </row>
    <row r="204" s="2" customFormat="1" ht="21.75" customHeight="1">
      <c r="A204" s="37"/>
      <c r="B204" s="38"/>
      <c r="C204" s="215" t="s">
        <v>383</v>
      </c>
      <c r="D204" s="215" t="s">
        <v>349</v>
      </c>
      <c r="E204" s="216" t="s">
        <v>424</v>
      </c>
      <c r="F204" s="217" t="s">
        <v>425</v>
      </c>
      <c r="G204" s="218" t="s">
        <v>164</v>
      </c>
      <c r="H204" s="219">
        <v>1</v>
      </c>
      <c r="I204" s="220"/>
      <c r="J204" s="221">
        <f>ROUND(I204*H204,2)</f>
        <v>0</v>
      </c>
      <c r="K204" s="217" t="s">
        <v>39</v>
      </c>
      <c r="L204" s="222"/>
      <c r="M204" s="223" t="s">
        <v>39</v>
      </c>
      <c r="N204" s="224" t="s">
        <v>53</v>
      </c>
      <c r="O204" s="84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8" t="s">
        <v>180</v>
      </c>
      <c r="AT204" s="208" t="s">
        <v>349</v>
      </c>
      <c r="AU204" s="208" t="s">
        <v>80</v>
      </c>
      <c r="AY204" s="15" t="s">
        <v>139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5" t="s">
        <v>138</v>
      </c>
      <c r="BK204" s="209">
        <f>ROUND(I204*H204,2)</f>
        <v>0</v>
      </c>
      <c r="BL204" s="15" t="s">
        <v>138</v>
      </c>
      <c r="BM204" s="208" t="s">
        <v>564</v>
      </c>
    </row>
    <row r="205" s="2" customFormat="1">
      <c r="A205" s="37"/>
      <c r="B205" s="38"/>
      <c r="C205" s="39"/>
      <c r="D205" s="210" t="s">
        <v>141</v>
      </c>
      <c r="E205" s="39"/>
      <c r="F205" s="211" t="s">
        <v>425</v>
      </c>
      <c r="G205" s="39"/>
      <c r="H205" s="39"/>
      <c r="I205" s="146"/>
      <c r="J205" s="39"/>
      <c r="K205" s="39"/>
      <c r="L205" s="43"/>
      <c r="M205" s="212"/>
      <c r="N205" s="213"/>
      <c r="O205" s="84"/>
      <c r="P205" s="84"/>
      <c r="Q205" s="84"/>
      <c r="R205" s="84"/>
      <c r="S205" s="84"/>
      <c r="T205" s="85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5" t="s">
        <v>141</v>
      </c>
      <c r="AU205" s="15" t="s">
        <v>80</v>
      </c>
    </row>
    <row r="206" s="2" customFormat="1">
      <c r="A206" s="37"/>
      <c r="B206" s="38"/>
      <c r="C206" s="39"/>
      <c r="D206" s="210" t="s">
        <v>143</v>
      </c>
      <c r="E206" s="39"/>
      <c r="F206" s="214" t="s">
        <v>565</v>
      </c>
      <c r="G206" s="39"/>
      <c r="H206" s="39"/>
      <c r="I206" s="146"/>
      <c r="J206" s="39"/>
      <c r="K206" s="39"/>
      <c r="L206" s="43"/>
      <c r="M206" s="212"/>
      <c r="N206" s="213"/>
      <c r="O206" s="84"/>
      <c r="P206" s="84"/>
      <c r="Q206" s="84"/>
      <c r="R206" s="84"/>
      <c r="S206" s="84"/>
      <c r="T206" s="85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5" t="s">
        <v>143</v>
      </c>
      <c r="AU206" s="15" t="s">
        <v>80</v>
      </c>
    </row>
    <row r="207" s="2" customFormat="1" ht="21.75" customHeight="1">
      <c r="A207" s="37"/>
      <c r="B207" s="38"/>
      <c r="C207" s="215" t="s">
        <v>388</v>
      </c>
      <c r="D207" s="215" t="s">
        <v>349</v>
      </c>
      <c r="E207" s="216" t="s">
        <v>429</v>
      </c>
      <c r="F207" s="217" t="s">
        <v>430</v>
      </c>
      <c r="G207" s="218" t="s">
        <v>164</v>
      </c>
      <c r="H207" s="219">
        <v>1</v>
      </c>
      <c r="I207" s="220"/>
      <c r="J207" s="221">
        <f>ROUND(I207*H207,2)</f>
        <v>0</v>
      </c>
      <c r="K207" s="217" t="s">
        <v>39</v>
      </c>
      <c r="L207" s="222"/>
      <c r="M207" s="223" t="s">
        <v>39</v>
      </c>
      <c r="N207" s="224" t="s">
        <v>53</v>
      </c>
      <c r="O207" s="84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8" t="s">
        <v>180</v>
      </c>
      <c r="AT207" s="208" t="s">
        <v>349</v>
      </c>
      <c r="AU207" s="208" t="s">
        <v>80</v>
      </c>
      <c r="AY207" s="15" t="s">
        <v>139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138</v>
      </c>
      <c r="BK207" s="209">
        <f>ROUND(I207*H207,2)</f>
        <v>0</v>
      </c>
      <c r="BL207" s="15" t="s">
        <v>138</v>
      </c>
      <c r="BM207" s="208" t="s">
        <v>566</v>
      </c>
    </row>
    <row r="208" s="2" customFormat="1">
      <c r="A208" s="37"/>
      <c r="B208" s="38"/>
      <c r="C208" s="39"/>
      <c r="D208" s="210" t="s">
        <v>141</v>
      </c>
      <c r="E208" s="39"/>
      <c r="F208" s="211" t="s">
        <v>430</v>
      </c>
      <c r="G208" s="39"/>
      <c r="H208" s="39"/>
      <c r="I208" s="146"/>
      <c r="J208" s="39"/>
      <c r="K208" s="39"/>
      <c r="L208" s="43"/>
      <c r="M208" s="212"/>
      <c r="N208" s="213"/>
      <c r="O208" s="84"/>
      <c r="P208" s="84"/>
      <c r="Q208" s="84"/>
      <c r="R208" s="84"/>
      <c r="S208" s="84"/>
      <c r="T208" s="85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5" t="s">
        <v>141</v>
      </c>
      <c r="AU208" s="15" t="s">
        <v>80</v>
      </c>
    </row>
    <row r="209" s="2" customFormat="1">
      <c r="A209" s="37"/>
      <c r="B209" s="38"/>
      <c r="C209" s="39"/>
      <c r="D209" s="210" t="s">
        <v>143</v>
      </c>
      <c r="E209" s="39"/>
      <c r="F209" s="214" t="s">
        <v>567</v>
      </c>
      <c r="G209" s="39"/>
      <c r="H209" s="39"/>
      <c r="I209" s="146"/>
      <c r="J209" s="39"/>
      <c r="K209" s="39"/>
      <c r="L209" s="43"/>
      <c r="M209" s="212"/>
      <c r="N209" s="213"/>
      <c r="O209" s="84"/>
      <c r="P209" s="84"/>
      <c r="Q209" s="84"/>
      <c r="R209" s="84"/>
      <c r="S209" s="84"/>
      <c r="T209" s="85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5" t="s">
        <v>143</v>
      </c>
      <c r="AU209" s="15" t="s">
        <v>80</v>
      </c>
    </row>
    <row r="210" s="2" customFormat="1" ht="21.75" customHeight="1">
      <c r="A210" s="37"/>
      <c r="B210" s="38"/>
      <c r="C210" s="215" t="s">
        <v>393</v>
      </c>
      <c r="D210" s="215" t="s">
        <v>349</v>
      </c>
      <c r="E210" s="216" t="s">
        <v>568</v>
      </c>
      <c r="F210" s="217" t="s">
        <v>569</v>
      </c>
      <c r="G210" s="218" t="s">
        <v>164</v>
      </c>
      <c r="H210" s="219">
        <v>1</v>
      </c>
      <c r="I210" s="220"/>
      <c r="J210" s="221">
        <f>ROUND(I210*H210,2)</f>
        <v>0</v>
      </c>
      <c r="K210" s="217" t="s">
        <v>39</v>
      </c>
      <c r="L210" s="222"/>
      <c r="M210" s="223" t="s">
        <v>39</v>
      </c>
      <c r="N210" s="224" t="s">
        <v>53</v>
      </c>
      <c r="O210" s="84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8" t="s">
        <v>180</v>
      </c>
      <c r="AT210" s="208" t="s">
        <v>349</v>
      </c>
      <c r="AU210" s="208" t="s">
        <v>80</v>
      </c>
      <c r="AY210" s="15" t="s">
        <v>139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5" t="s">
        <v>138</v>
      </c>
      <c r="BK210" s="209">
        <f>ROUND(I210*H210,2)</f>
        <v>0</v>
      </c>
      <c r="BL210" s="15" t="s">
        <v>138</v>
      </c>
      <c r="BM210" s="208" t="s">
        <v>570</v>
      </c>
    </row>
    <row r="211" s="2" customFormat="1">
      <c r="A211" s="37"/>
      <c r="B211" s="38"/>
      <c r="C211" s="39"/>
      <c r="D211" s="210" t="s">
        <v>141</v>
      </c>
      <c r="E211" s="39"/>
      <c r="F211" s="211" t="s">
        <v>569</v>
      </c>
      <c r="G211" s="39"/>
      <c r="H211" s="39"/>
      <c r="I211" s="146"/>
      <c r="J211" s="39"/>
      <c r="K211" s="39"/>
      <c r="L211" s="43"/>
      <c r="M211" s="212"/>
      <c r="N211" s="213"/>
      <c r="O211" s="84"/>
      <c r="P211" s="84"/>
      <c r="Q211" s="84"/>
      <c r="R211" s="84"/>
      <c r="S211" s="84"/>
      <c r="T211" s="85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5" t="s">
        <v>141</v>
      </c>
      <c r="AU211" s="15" t="s">
        <v>80</v>
      </c>
    </row>
    <row r="212" s="2" customFormat="1">
      <c r="A212" s="37"/>
      <c r="B212" s="38"/>
      <c r="C212" s="39"/>
      <c r="D212" s="210" t="s">
        <v>143</v>
      </c>
      <c r="E212" s="39"/>
      <c r="F212" s="214" t="s">
        <v>571</v>
      </c>
      <c r="G212" s="39"/>
      <c r="H212" s="39"/>
      <c r="I212" s="146"/>
      <c r="J212" s="39"/>
      <c r="K212" s="39"/>
      <c r="L212" s="43"/>
      <c r="M212" s="212"/>
      <c r="N212" s="213"/>
      <c r="O212" s="84"/>
      <c r="P212" s="84"/>
      <c r="Q212" s="84"/>
      <c r="R212" s="84"/>
      <c r="S212" s="84"/>
      <c r="T212" s="85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5" t="s">
        <v>143</v>
      </c>
      <c r="AU212" s="15" t="s">
        <v>80</v>
      </c>
    </row>
    <row r="213" s="2" customFormat="1" ht="16.5" customHeight="1">
      <c r="A213" s="37"/>
      <c r="B213" s="38"/>
      <c r="C213" s="215" t="s">
        <v>398</v>
      </c>
      <c r="D213" s="215" t="s">
        <v>349</v>
      </c>
      <c r="E213" s="216" t="s">
        <v>434</v>
      </c>
      <c r="F213" s="217" t="s">
        <v>435</v>
      </c>
      <c r="G213" s="218" t="s">
        <v>147</v>
      </c>
      <c r="H213" s="219">
        <v>16</v>
      </c>
      <c r="I213" s="220"/>
      <c r="J213" s="221">
        <f>ROUND(I213*H213,2)</f>
        <v>0</v>
      </c>
      <c r="K213" s="217" t="s">
        <v>39</v>
      </c>
      <c r="L213" s="222"/>
      <c r="M213" s="223" t="s">
        <v>39</v>
      </c>
      <c r="N213" s="224" t="s">
        <v>53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8" t="s">
        <v>180</v>
      </c>
      <c r="AT213" s="208" t="s">
        <v>349</v>
      </c>
      <c r="AU213" s="208" t="s">
        <v>80</v>
      </c>
      <c r="AY213" s="15" t="s">
        <v>139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138</v>
      </c>
      <c r="BK213" s="209">
        <f>ROUND(I213*H213,2)</f>
        <v>0</v>
      </c>
      <c r="BL213" s="15" t="s">
        <v>138</v>
      </c>
      <c r="BM213" s="208" t="s">
        <v>572</v>
      </c>
    </row>
    <row r="214" s="2" customFormat="1">
      <c r="A214" s="37"/>
      <c r="B214" s="38"/>
      <c r="C214" s="39"/>
      <c r="D214" s="210" t="s">
        <v>141</v>
      </c>
      <c r="E214" s="39"/>
      <c r="F214" s="211" t="s">
        <v>435</v>
      </c>
      <c r="G214" s="39"/>
      <c r="H214" s="39"/>
      <c r="I214" s="146"/>
      <c r="J214" s="39"/>
      <c r="K214" s="39"/>
      <c r="L214" s="43"/>
      <c r="M214" s="212"/>
      <c r="N214" s="213"/>
      <c r="O214" s="84"/>
      <c r="P214" s="84"/>
      <c r="Q214" s="84"/>
      <c r="R214" s="84"/>
      <c r="S214" s="84"/>
      <c r="T214" s="85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5" t="s">
        <v>141</v>
      </c>
      <c r="AU214" s="15" t="s">
        <v>80</v>
      </c>
    </row>
    <row r="215" s="2" customFormat="1" ht="21.75" customHeight="1">
      <c r="A215" s="37"/>
      <c r="B215" s="38"/>
      <c r="C215" s="215" t="s">
        <v>403</v>
      </c>
      <c r="D215" s="215" t="s">
        <v>349</v>
      </c>
      <c r="E215" s="216" t="s">
        <v>438</v>
      </c>
      <c r="F215" s="217" t="s">
        <v>439</v>
      </c>
      <c r="G215" s="218" t="s">
        <v>164</v>
      </c>
      <c r="H215" s="219">
        <v>4</v>
      </c>
      <c r="I215" s="220"/>
      <c r="J215" s="221">
        <f>ROUND(I215*H215,2)</f>
        <v>0</v>
      </c>
      <c r="K215" s="217" t="s">
        <v>39</v>
      </c>
      <c r="L215" s="222"/>
      <c r="M215" s="223" t="s">
        <v>39</v>
      </c>
      <c r="N215" s="224" t="s">
        <v>53</v>
      </c>
      <c r="O215" s="84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8" t="s">
        <v>180</v>
      </c>
      <c r="AT215" s="208" t="s">
        <v>349</v>
      </c>
      <c r="AU215" s="208" t="s">
        <v>80</v>
      </c>
      <c r="AY215" s="15" t="s">
        <v>139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5" t="s">
        <v>138</v>
      </c>
      <c r="BK215" s="209">
        <f>ROUND(I215*H215,2)</f>
        <v>0</v>
      </c>
      <c r="BL215" s="15" t="s">
        <v>138</v>
      </c>
      <c r="BM215" s="208" t="s">
        <v>573</v>
      </c>
    </row>
    <row r="216" s="2" customFormat="1">
      <c r="A216" s="37"/>
      <c r="B216" s="38"/>
      <c r="C216" s="39"/>
      <c r="D216" s="210" t="s">
        <v>141</v>
      </c>
      <c r="E216" s="39"/>
      <c r="F216" s="211" t="s">
        <v>439</v>
      </c>
      <c r="G216" s="39"/>
      <c r="H216" s="39"/>
      <c r="I216" s="146"/>
      <c r="J216" s="39"/>
      <c r="K216" s="39"/>
      <c r="L216" s="43"/>
      <c r="M216" s="212"/>
      <c r="N216" s="213"/>
      <c r="O216" s="84"/>
      <c r="P216" s="84"/>
      <c r="Q216" s="84"/>
      <c r="R216" s="84"/>
      <c r="S216" s="84"/>
      <c r="T216" s="85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5" t="s">
        <v>141</v>
      </c>
      <c r="AU216" s="15" t="s">
        <v>80</v>
      </c>
    </row>
    <row r="217" s="2" customFormat="1" ht="16.5" customHeight="1">
      <c r="A217" s="37"/>
      <c r="B217" s="38"/>
      <c r="C217" s="215" t="s">
        <v>408</v>
      </c>
      <c r="D217" s="215" t="s">
        <v>349</v>
      </c>
      <c r="E217" s="216" t="s">
        <v>442</v>
      </c>
      <c r="F217" s="217" t="s">
        <v>443</v>
      </c>
      <c r="G217" s="218" t="s">
        <v>164</v>
      </c>
      <c r="H217" s="219">
        <v>8</v>
      </c>
      <c r="I217" s="220"/>
      <c r="J217" s="221">
        <f>ROUND(I217*H217,2)</f>
        <v>0</v>
      </c>
      <c r="K217" s="217" t="s">
        <v>39</v>
      </c>
      <c r="L217" s="222"/>
      <c r="M217" s="223" t="s">
        <v>39</v>
      </c>
      <c r="N217" s="224" t="s">
        <v>53</v>
      </c>
      <c r="O217" s="84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8" t="s">
        <v>180</v>
      </c>
      <c r="AT217" s="208" t="s">
        <v>349</v>
      </c>
      <c r="AU217" s="208" t="s">
        <v>80</v>
      </c>
      <c r="AY217" s="15" t="s">
        <v>139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5" t="s">
        <v>138</v>
      </c>
      <c r="BK217" s="209">
        <f>ROUND(I217*H217,2)</f>
        <v>0</v>
      </c>
      <c r="BL217" s="15" t="s">
        <v>138</v>
      </c>
      <c r="BM217" s="208" t="s">
        <v>574</v>
      </c>
    </row>
    <row r="218" s="2" customFormat="1">
      <c r="A218" s="37"/>
      <c r="B218" s="38"/>
      <c r="C218" s="39"/>
      <c r="D218" s="210" t="s">
        <v>141</v>
      </c>
      <c r="E218" s="39"/>
      <c r="F218" s="211" t="s">
        <v>443</v>
      </c>
      <c r="G218" s="39"/>
      <c r="H218" s="39"/>
      <c r="I218" s="146"/>
      <c r="J218" s="39"/>
      <c r="K218" s="39"/>
      <c r="L218" s="43"/>
      <c r="M218" s="212"/>
      <c r="N218" s="213"/>
      <c r="O218" s="84"/>
      <c r="P218" s="84"/>
      <c r="Q218" s="84"/>
      <c r="R218" s="84"/>
      <c r="S218" s="84"/>
      <c r="T218" s="85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5" t="s">
        <v>141</v>
      </c>
      <c r="AU218" s="15" t="s">
        <v>80</v>
      </c>
    </row>
    <row r="219" s="2" customFormat="1">
      <c r="A219" s="37"/>
      <c r="B219" s="38"/>
      <c r="C219" s="39"/>
      <c r="D219" s="210" t="s">
        <v>143</v>
      </c>
      <c r="E219" s="39"/>
      <c r="F219" s="214" t="s">
        <v>575</v>
      </c>
      <c r="G219" s="39"/>
      <c r="H219" s="39"/>
      <c r="I219" s="146"/>
      <c r="J219" s="39"/>
      <c r="K219" s="39"/>
      <c r="L219" s="43"/>
      <c r="M219" s="212"/>
      <c r="N219" s="213"/>
      <c r="O219" s="84"/>
      <c r="P219" s="84"/>
      <c r="Q219" s="84"/>
      <c r="R219" s="84"/>
      <c r="S219" s="84"/>
      <c r="T219" s="85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5" t="s">
        <v>143</v>
      </c>
      <c r="AU219" s="15" t="s">
        <v>80</v>
      </c>
    </row>
    <row r="220" s="2" customFormat="1" ht="21.75" customHeight="1">
      <c r="A220" s="37"/>
      <c r="B220" s="38"/>
      <c r="C220" s="215" t="s">
        <v>413</v>
      </c>
      <c r="D220" s="215" t="s">
        <v>349</v>
      </c>
      <c r="E220" s="216" t="s">
        <v>452</v>
      </c>
      <c r="F220" s="217" t="s">
        <v>453</v>
      </c>
      <c r="G220" s="218" t="s">
        <v>164</v>
      </c>
      <c r="H220" s="219">
        <v>272</v>
      </c>
      <c r="I220" s="220"/>
      <c r="J220" s="221">
        <f>ROUND(I220*H220,2)</f>
        <v>0</v>
      </c>
      <c r="K220" s="217" t="s">
        <v>39</v>
      </c>
      <c r="L220" s="222"/>
      <c r="M220" s="223" t="s">
        <v>39</v>
      </c>
      <c r="N220" s="224" t="s">
        <v>53</v>
      </c>
      <c r="O220" s="84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8" t="s">
        <v>180</v>
      </c>
      <c r="AT220" s="208" t="s">
        <v>349</v>
      </c>
      <c r="AU220" s="208" t="s">
        <v>80</v>
      </c>
      <c r="AY220" s="15" t="s">
        <v>139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5" t="s">
        <v>138</v>
      </c>
      <c r="BK220" s="209">
        <f>ROUND(I220*H220,2)</f>
        <v>0</v>
      </c>
      <c r="BL220" s="15" t="s">
        <v>138</v>
      </c>
      <c r="BM220" s="208" t="s">
        <v>576</v>
      </c>
    </row>
    <row r="221" s="2" customFormat="1">
      <c r="A221" s="37"/>
      <c r="B221" s="38"/>
      <c r="C221" s="39"/>
      <c r="D221" s="210" t="s">
        <v>141</v>
      </c>
      <c r="E221" s="39"/>
      <c r="F221" s="211" t="s">
        <v>453</v>
      </c>
      <c r="G221" s="39"/>
      <c r="H221" s="39"/>
      <c r="I221" s="146"/>
      <c r="J221" s="39"/>
      <c r="K221" s="39"/>
      <c r="L221" s="43"/>
      <c r="M221" s="212"/>
      <c r="N221" s="213"/>
      <c r="O221" s="84"/>
      <c r="P221" s="84"/>
      <c r="Q221" s="84"/>
      <c r="R221" s="84"/>
      <c r="S221" s="84"/>
      <c r="T221" s="85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5" t="s">
        <v>141</v>
      </c>
      <c r="AU221" s="15" t="s">
        <v>80</v>
      </c>
    </row>
    <row r="222" s="2" customFormat="1" ht="16.5" customHeight="1">
      <c r="A222" s="37"/>
      <c r="B222" s="38"/>
      <c r="C222" s="215" t="s">
        <v>418</v>
      </c>
      <c r="D222" s="215" t="s">
        <v>349</v>
      </c>
      <c r="E222" s="216" t="s">
        <v>456</v>
      </c>
      <c r="F222" s="217" t="s">
        <v>457</v>
      </c>
      <c r="G222" s="218" t="s">
        <v>164</v>
      </c>
      <c r="H222" s="219">
        <v>104</v>
      </c>
      <c r="I222" s="220"/>
      <c r="J222" s="221">
        <f>ROUND(I222*H222,2)</f>
        <v>0</v>
      </c>
      <c r="K222" s="217" t="s">
        <v>39</v>
      </c>
      <c r="L222" s="222"/>
      <c r="M222" s="223" t="s">
        <v>39</v>
      </c>
      <c r="N222" s="224" t="s">
        <v>53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8" t="s">
        <v>180</v>
      </c>
      <c r="AT222" s="208" t="s">
        <v>349</v>
      </c>
      <c r="AU222" s="208" t="s">
        <v>80</v>
      </c>
      <c r="AY222" s="15" t="s">
        <v>139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138</v>
      </c>
      <c r="BK222" s="209">
        <f>ROUND(I222*H222,2)</f>
        <v>0</v>
      </c>
      <c r="BL222" s="15" t="s">
        <v>138</v>
      </c>
      <c r="BM222" s="208" t="s">
        <v>577</v>
      </c>
    </row>
    <row r="223" s="2" customFormat="1">
      <c r="A223" s="37"/>
      <c r="B223" s="38"/>
      <c r="C223" s="39"/>
      <c r="D223" s="210" t="s">
        <v>141</v>
      </c>
      <c r="E223" s="39"/>
      <c r="F223" s="211" t="s">
        <v>457</v>
      </c>
      <c r="G223" s="39"/>
      <c r="H223" s="39"/>
      <c r="I223" s="146"/>
      <c r="J223" s="39"/>
      <c r="K223" s="39"/>
      <c r="L223" s="43"/>
      <c r="M223" s="212"/>
      <c r="N223" s="213"/>
      <c r="O223" s="84"/>
      <c r="P223" s="84"/>
      <c r="Q223" s="84"/>
      <c r="R223" s="84"/>
      <c r="S223" s="84"/>
      <c r="T223" s="85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5" t="s">
        <v>141</v>
      </c>
      <c r="AU223" s="15" t="s">
        <v>80</v>
      </c>
    </row>
    <row r="224" s="2" customFormat="1">
      <c r="A224" s="37"/>
      <c r="B224" s="38"/>
      <c r="C224" s="39"/>
      <c r="D224" s="210" t="s">
        <v>143</v>
      </c>
      <c r="E224" s="39"/>
      <c r="F224" s="214" t="s">
        <v>578</v>
      </c>
      <c r="G224" s="39"/>
      <c r="H224" s="39"/>
      <c r="I224" s="146"/>
      <c r="J224" s="39"/>
      <c r="K224" s="39"/>
      <c r="L224" s="43"/>
      <c r="M224" s="212"/>
      <c r="N224" s="213"/>
      <c r="O224" s="84"/>
      <c r="P224" s="84"/>
      <c r="Q224" s="84"/>
      <c r="R224" s="84"/>
      <c r="S224" s="84"/>
      <c r="T224" s="85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5" t="s">
        <v>143</v>
      </c>
      <c r="AU224" s="15" t="s">
        <v>80</v>
      </c>
    </row>
    <row r="225" s="2" customFormat="1" ht="16.5" customHeight="1">
      <c r="A225" s="37"/>
      <c r="B225" s="38"/>
      <c r="C225" s="215" t="s">
        <v>423</v>
      </c>
      <c r="D225" s="215" t="s">
        <v>349</v>
      </c>
      <c r="E225" s="216" t="s">
        <v>461</v>
      </c>
      <c r="F225" s="217" t="s">
        <v>462</v>
      </c>
      <c r="G225" s="218" t="s">
        <v>164</v>
      </c>
      <c r="H225" s="219">
        <v>556</v>
      </c>
      <c r="I225" s="220"/>
      <c r="J225" s="221">
        <f>ROUND(I225*H225,2)</f>
        <v>0</v>
      </c>
      <c r="K225" s="217" t="s">
        <v>39</v>
      </c>
      <c r="L225" s="222"/>
      <c r="M225" s="223" t="s">
        <v>39</v>
      </c>
      <c r="N225" s="224" t="s">
        <v>53</v>
      </c>
      <c r="O225" s="84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8" t="s">
        <v>180</v>
      </c>
      <c r="AT225" s="208" t="s">
        <v>349</v>
      </c>
      <c r="AU225" s="208" t="s">
        <v>80</v>
      </c>
      <c r="AY225" s="15" t="s">
        <v>139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5" t="s">
        <v>138</v>
      </c>
      <c r="BK225" s="209">
        <f>ROUND(I225*H225,2)</f>
        <v>0</v>
      </c>
      <c r="BL225" s="15" t="s">
        <v>138</v>
      </c>
      <c r="BM225" s="208" t="s">
        <v>579</v>
      </c>
    </row>
    <row r="226" s="2" customFormat="1">
      <c r="A226" s="37"/>
      <c r="B226" s="38"/>
      <c r="C226" s="39"/>
      <c r="D226" s="210" t="s">
        <v>141</v>
      </c>
      <c r="E226" s="39"/>
      <c r="F226" s="211" t="s">
        <v>462</v>
      </c>
      <c r="G226" s="39"/>
      <c r="H226" s="39"/>
      <c r="I226" s="146"/>
      <c r="J226" s="39"/>
      <c r="K226" s="39"/>
      <c r="L226" s="43"/>
      <c r="M226" s="212"/>
      <c r="N226" s="213"/>
      <c r="O226" s="84"/>
      <c r="P226" s="84"/>
      <c r="Q226" s="84"/>
      <c r="R226" s="84"/>
      <c r="S226" s="84"/>
      <c r="T226" s="85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5" t="s">
        <v>141</v>
      </c>
      <c r="AU226" s="15" t="s">
        <v>80</v>
      </c>
    </row>
    <row r="227" s="2" customFormat="1" ht="16.5" customHeight="1">
      <c r="A227" s="37"/>
      <c r="B227" s="38"/>
      <c r="C227" s="215" t="s">
        <v>428</v>
      </c>
      <c r="D227" s="215" t="s">
        <v>349</v>
      </c>
      <c r="E227" s="216" t="s">
        <v>465</v>
      </c>
      <c r="F227" s="217" t="s">
        <v>466</v>
      </c>
      <c r="G227" s="218" t="s">
        <v>164</v>
      </c>
      <c r="H227" s="219">
        <v>322</v>
      </c>
      <c r="I227" s="220"/>
      <c r="J227" s="221">
        <f>ROUND(I227*H227,2)</f>
        <v>0</v>
      </c>
      <c r="K227" s="217" t="s">
        <v>39</v>
      </c>
      <c r="L227" s="222"/>
      <c r="M227" s="223" t="s">
        <v>39</v>
      </c>
      <c r="N227" s="224" t="s">
        <v>53</v>
      </c>
      <c r="O227" s="84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8" t="s">
        <v>180</v>
      </c>
      <c r="AT227" s="208" t="s">
        <v>349</v>
      </c>
      <c r="AU227" s="208" t="s">
        <v>80</v>
      </c>
      <c r="AY227" s="15" t="s">
        <v>139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5" t="s">
        <v>138</v>
      </c>
      <c r="BK227" s="209">
        <f>ROUND(I227*H227,2)</f>
        <v>0</v>
      </c>
      <c r="BL227" s="15" t="s">
        <v>138</v>
      </c>
      <c r="BM227" s="208" t="s">
        <v>580</v>
      </c>
    </row>
    <row r="228" s="2" customFormat="1">
      <c r="A228" s="37"/>
      <c r="B228" s="38"/>
      <c r="C228" s="39"/>
      <c r="D228" s="210" t="s">
        <v>141</v>
      </c>
      <c r="E228" s="39"/>
      <c r="F228" s="211" t="s">
        <v>466</v>
      </c>
      <c r="G228" s="39"/>
      <c r="H228" s="39"/>
      <c r="I228" s="146"/>
      <c r="J228" s="39"/>
      <c r="K228" s="39"/>
      <c r="L228" s="43"/>
      <c r="M228" s="212"/>
      <c r="N228" s="213"/>
      <c r="O228" s="84"/>
      <c r="P228" s="84"/>
      <c r="Q228" s="84"/>
      <c r="R228" s="84"/>
      <c r="S228" s="84"/>
      <c r="T228" s="85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5" t="s">
        <v>141</v>
      </c>
      <c r="AU228" s="15" t="s">
        <v>80</v>
      </c>
    </row>
    <row r="229" s="2" customFormat="1" ht="16.5" customHeight="1">
      <c r="A229" s="37"/>
      <c r="B229" s="38"/>
      <c r="C229" s="215" t="s">
        <v>433</v>
      </c>
      <c r="D229" s="215" t="s">
        <v>349</v>
      </c>
      <c r="E229" s="216" t="s">
        <v>469</v>
      </c>
      <c r="F229" s="217" t="s">
        <v>470</v>
      </c>
      <c r="G229" s="218" t="s">
        <v>164</v>
      </c>
      <c r="H229" s="219">
        <v>20</v>
      </c>
      <c r="I229" s="220"/>
      <c r="J229" s="221">
        <f>ROUND(I229*H229,2)</f>
        <v>0</v>
      </c>
      <c r="K229" s="217" t="s">
        <v>39</v>
      </c>
      <c r="L229" s="222"/>
      <c r="M229" s="223" t="s">
        <v>39</v>
      </c>
      <c r="N229" s="224" t="s">
        <v>53</v>
      </c>
      <c r="O229" s="84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8" t="s">
        <v>180</v>
      </c>
      <c r="AT229" s="208" t="s">
        <v>349</v>
      </c>
      <c r="AU229" s="208" t="s">
        <v>80</v>
      </c>
      <c r="AY229" s="15" t="s">
        <v>139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5" t="s">
        <v>138</v>
      </c>
      <c r="BK229" s="209">
        <f>ROUND(I229*H229,2)</f>
        <v>0</v>
      </c>
      <c r="BL229" s="15" t="s">
        <v>138</v>
      </c>
      <c r="BM229" s="208" t="s">
        <v>581</v>
      </c>
    </row>
    <row r="230" s="2" customFormat="1">
      <c r="A230" s="37"/>
      <c r="B230" s="38"/>
      <c r="C230" s="39"/>
      <c r="D230" s="210" t="s">
        <v>141</v>
      </c>
      <c r="E230" s="39"/>
      <c r="F230" s="211" t="s">
        <v>470</v>
      </c>
      <c r="G230" s="39"/>
      <c r="H230" s="39"/>
      <c r="I230" s="146"/>
      <c r="J230" s="39"/>
      <c r="K230" s="39"/>
      <c r="L230" s="43"/>
      <c r="M230" s="212"/>
      <c r="N230" s="213"/>
      <c r="O230" s="84"/>
      <c r="P230" s="84"/>
      <c r="Q230" s="84"/>
      <c r="R230" s="84"/>
      <c r="S230" s="84"/>
      <c r="T230" s="85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5" t="s">
        <v>141</v>
      </c>
      <c r="AU230" s="15" t="s">
        <v>80</v>
      </c>
    </row>
    <row r="231" s="2" customFormat="1" ht="16.5" customHeight="1">
      <c r="A231" s="37"/>
      <c r="B231" s="38"/>
      <c r="C231" s="215" t="s">
        <v>437</v>
      </c>
      <c r="D231" s="215" t="s">
        <v>349</v>
      </c>
      <c r="E231" s="216" t="s">
        <v>473</v>
      </c>
      <c r="F231" s="217" t="s">
        <v>474</v>
      </c>
      <c r="G231" s="218" t="s">
        <v>164</v>
      </c>
      <c r="H231" s="219">
        <v>1080</v>
      </c>
      <c r="I231" s="220"/>
      <c r="J231" s="221">
        <f>ROUND(I231*H231,2)</f>
        <v>0</v>
      </c>
      <c r="K231" s="217" t="s">
        <v>39</v>
      </c>
      <c r="L231" s="222"/>
      <c r="M231" s="223" t="s">
        <v>39</v>
      </c>
      <c r="N231" s="224" t="s">
        <v>53</v>
      </c>
      <c r="O231" s="84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8" t="s">
        <v>180</v>
      </c>
      <c r="AT231" s="208" t="s">
        <v>349</v>
      </c>
      <c r="AU231" s="208" t="s">
        <v>80</v>
      </c>
      <c r="AY231" s="15" t="s">
        <v>139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5" t="s">
        <v>138</v>
      </c>
      <c r="BK231" s="209">
        <f>ROUND(I231*H231,2)</f>
        <v>0</v>
      </c>
      <c r="BL231" s="15" t="s">
        <v>138</v>
      </c>
      <c r="BM231" s="208" t="s">
        <v>582</v>
      </c>
    </row>
    <row r="232" s="2" customFormat="1">
      <c r="A232" s="37"/>
      <c r="B232" s="38"/>
      <c r="C232" s="39"/>
      <c r="D232" s="210" t="s">
        <v>141</v>
      </c>
      <c r="E232" s="39"/>
      <c r="F232" s="211" t="s">
        <v>474</v>
      </c>
      <c r="G232" s="39"/>
      <c r="H232" s="39"/>
      <c r="I232" s="146"/>
      <c r="J232" s="39"/>
      <c r="K232" s="39"/>
      <c r="L232" s="43"/>
      <c r="M232" s="212"/>
      <c r="N232" s="213"/>
      <c r="O232" s="84"/>
      <c r="P232" s="84"/>
      <c r="Q232" s="84"/>
      <c r="R232" s="84"/>
      <c r="S232" s="84"/>
      <c r="T232" s="85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5" t="s">
        <v>141</v>
      </c>
      <c r="AU232" s="15" t="s">
        <v>80</v>
      </c>
    </row>
    <row r="233" s="2" customFormat="1">
      <c r="A233" s="37"/>
      <c r="B233" s="38"/>
      <c r="C233" s="39"/>
      <c r="D233" s="210" t="s">
        <v>143</v>
      </c>
      <c r="E233" s="39"/>
      <c r="F233" s="214" t="s">
        <v>583</v>
      </c>
      <c r="G233" s="39"/>
      <c r="H233" s="39"/>
      <c r="I233" s="146"/>
      <c r="J233" s="39"/>
      <c r="K233" s="39"/>
      <c r="L233" s="43"/>
      <c r="M233" s="212"/>
      <c r="N233" s="213"/>
      <c r="O233" s="84"/>
      <c r="P233" s="84"/>
      <c r="Q233" s="84"/>
      <c r="R233" s="84"/>
      <c r="S233" s="84"/>
      <c r="T233" s="85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5" t="s">
        <v>143</v>
      </c>
      <c r="AU233" s="15" t="s">
        <v>80</v>
      </c>
    </row>
    <row r="234" s="2" customFormat="1" ht="16.5" customHeight="1">
      <c r="A234" s="37"/>
      <c r="B234" s="38"/>
      <c r="C234" s="215" t="s">
        <v>441</v>
      </c>
      <c r="D234" s="215" t="s">
        <v>349</v>
      </c>
      <c r="E234" s="216" t="s">
        <v>478</v>
      </c>
      <c r="F234" s="217" t="s">
        <v>479</v>
      </c>
      <c r="G234" s="218" t="s">
        <v>164</v>
      </c>
      <c r="H234" s="219">
        <v>96</v>
      </c>
      <c r="I234" s="220"/>
      <c r="J234" s="221">
        <f>ROUND(I234*H234,2)</f>
        <v>0</v>
      </c>
      <c r="K234" s="217" t="s">
        <v>39</v>
      </c>
      <c r="L234" s="222"/>
      <c r="M234" s="223" t="s">
        <v>39</v>
      </c>
      <c r="N234" s="224" t="s">
        <v>53</v>
      </c>
      <c r="O234" s="84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8" t="s">
        <v>180</v>
      </c>
      <c r="AT234" s="208" t="s">
        <v>349</v>
      </c>
      <c r="AU234" s="208" t="s">
        <v>80</v>
      </c>
      <c r="AY234" s="15" t="s">
        <v>139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5" t="s">
        <v>138</v>
      </c>
      <c r="BK234" s="209">
        <f>ROUND(I234*H234,2)</f>
        <v>0</v>
      </c>
      <c r="BL234" s="15" t="s">
        <v>138</v>
      </c>
      <c r="BM234" s="208" t="s">
        <v>584</v>
      </c>
    </row>
    <row r="235" s="2" customFormat="1">
      <c r="A235" s="37"/>
      <c r="B235" s="38"/>
      <c r="C235" s="39"/>
      <c r="D235" s="210" t="s">
        <v>141</v>
      </c>
      <c r="E235" s="39"/>
      <c r="F235" s="211" t="s">
        <v>479</v>
      </c>
      <c r="G235" s="39"/>
      <c r="H235" s="39"/>
      <c r="I235" s="146"/>
      <c r="J235" s="39"/>
      <c r="K235" s="39"/>
      <c r="L235" s="43"/>
      <c r="M235" s="212"/>
      <c r="N235" s="213"/>
      <c r="O235" s="84"/>
      <c r="P235" s="84"/>
      <c r="Q235" s="84"/>
      <c r="R235" s="84"/>
      <c r="S235" s="84"/>
      <c r="T235" s="85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5" t="s">
        <v>141</v>
      </c>
      <c r="AU235" s="15" t="s">
        <v>80</v>
      </c>
    </row>
    <row r="236" s="2" customFormat="1" ht="16.5" customHeight="1">
      <c r="A236" s="37"/>
      <c r="B236" s="38"/>
      <c r="C236" s="215" t="s">
        <v>446</v>
      </c>
      <c r="D236" s="215" t="s">
        <v>349</v>
      </c>
      <c r="E236" s="216" t="s">
        <v>482</v>
      </c>
      <c r="F236" s="217" t="s">
        <v>483</v>
      </c>
      <c r="G236" s="218" t="s">
        <v>164</v>
      </c>
      <c r="H236" s="219">
        <v>126</v>
      </c>
      <c r="I236" s="220"/>
      <c r="J236" s="221">
        <f>ROUND(I236*H236,2)</f>
        <v>0</v>
      </c>
      <c r="K236" s="217" t="s">
        <v>39</v>
      </c>
      <c r="L236" s="222"/>
      <c r="M236" s="223" t="s">
        <v>39</v>
      </c>
      <c r="N236" s="224" t="s">
        <v>53</v>
      </c>
      <c r="O236" s="84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8" t="s">
        <v>180</v>
      </c>
      <c r="AT236" s="208" t="s">
        <v>349</v>
      </c>
      <c r="AU236" s="208" t="s">
        <v>80</v>
      </c>
      <c r="AY236" s="15" t="s">
        <v>139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5" t="s">
        <v>138</v>
      </c>
      <c r="BK236" s="209">
        <f>ROUND(I236*H236,2)</f>
        <v>0</v>
      </c>
      <c r="BL236" s="15" t="s">
        <v>138</v>
      </c>
      <c r="BM236" s="208" t="s">
        <v>585</v>
      </c>
    </row>
    <row r="237" s="2" customFormat="1">
      <c r="A237" s="37"/>
      <c r="B237" s="38"/>
      <c r="C237" s="39"/>
      <c r="D237" s="210" t="s">
        <v>141</v>
      </c>
      <c r="E237" s="39"/>
      <c r="F237" s="211" t="s">
        <v>483</v>
      </c>
      <c r="G237" s="39"/>
      <c r="H237" s="39"/>
      <c r="I237" s="146"/>
      <c r="J237" s="39"/>
      <c r="K237" s="39"/>
      <c r="L237" s="43"/>
      <c r="M237" s="212"/>
      <c r="N237" s="213"/>
      <c r="O237" s="84"/>
      <c r="P237" s="84"/>
      <c r="Q237" s="84"/>
      <c r="R237" s="84"/>
      <c r="S237" s="84"/>
      <c r="T237" s="85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5" t="s">
        <v>141</v>
      </c>
      <c r="AU237" s="15" t="s">
        <v>80</v>
      </c>
    </row>
    <row r="238" s="2" customFormat="1" ht="16.5" customHeight="1">
      <c r="A238" s="37"/>
      <c r="B238" s="38"/>
      <c r="C238" s="215" t="s">
        <v>451</v>
      </c>
      <c r="D238" s="215" t="s">
        <v>349</v>
      </c>
      <c r="E238" s="216" t="s">
        <v>486</v>
      </c>
      <c r="F238" s="217" t="s">
        <v>487</v>
      </c>
      <c r="G238" s="218" t="s">
        <v>137</v>
      </c>
      <c r="H238" s="219">
        <v>20</v>
      </c>
      <c r="I238" s="220"/>
      <c r="J238" s="221">
        <f>ROUND(I238*H238,2)</f>
        <v>0</v>
      </c>
      <c r="K238" s="217" t="s">
        <v>39</v>
      </c>
      <c r="L238" s="222"/>
      <c r="M238" s="223" t="s">
        <v>39</v>
      </c>
      <c r="N238" s="224" t="s">
        <v>53</v>
      </c>
      <c r="O238" s="84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8" t="s">
        <v>180</v>
      </c>
      <c r="AT238" s="208" t="s">
        <v>349</v>
      </c>
      <c r="AU238" s="208" t="s">
        <v>80</v>
      </c>
      <c r="AY238" s="15" t="s">
        <v>139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5" t="s">
        <v>138</v>
      </c>
      <c r="BK238" s="209">
        <f>ROUND(I238*H238,2)</f>
        <v>0</v>
      </c>
      <c r="BL238" s="15" t="s">
        <v>138</v>
      </c>
      <c r="BM238" s="208" t="s">
        <v>586</v>
      </c>
    </row>
    <row r="239" s="2" customFormat="1">
      <c r="A239" s="37"/>
      <c r="B239" s="38"/>
      <c r="C239" s="39"/>
      <c r="D239" s="210" t="s">
        <v>141</v>
      </c>
      <c r="E239" s="39"/>
      <c r="F239" s="211" t="s">
        <v>487</v>
      </c>
      <c r="G239" s="39"/>
      <c r="H239" s="39"/>
      <c r="I239" s="146"/>
      <c r="J239" s="39"/>
      <c r="K239" s="39"/>
      <c r="L239" s="43"/>
      <c r="M239" s="212"/>
      <c r="N239" s="213"/>
      <c r="O239" s="84"/>
      <c r="P239" s="84"/>
      <c r="Q239" s="84"/>
      <c r="R239" s="84"/>
      <c r="S239" s="84"/>
      <c r="T239" s="85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5" t="s">
        <v>141</v>
      </c>
      <c r="AU239" s="15" t="s">
        <v>80</v>
      </c>
    </row>
    <row r="240" s="2" customFormat="1">
      <c r="A240" s="37"/>
      <c r="B240" s="38"/>
      <c r="C240" s="39"/>
      <c r="D240" s="210" t="s">
        <v>143</v>
      </c>
      <c r="E240" s="39"/>
      <c r="F240" s="214" t="s">
        <v>489</v>
      </c>
      <c r="G240" s="39"/>
      <c r="H240" s="39"/>
      <c r="I240" s="146"/>
      <c r="J240" s="39"/>
      <c r="K240" s="39"/>
      <c r="L240" s="43"/>
      <c r="M240" s="212"/>
      <c r="N240" s="213"/>
      <c r="O240" s="84"/>
      <c r="P240" s="84"/>
      <c r="Q240" s="84"/>
      <c r="R240" s="84"/>
      <c r="S240" s="84"/>
      <c r="T240" s="85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5" t="s">
        <v>143</v>
      </c>
      <c r="AU240" s="15" t="s">
        <v>80</v>
      </c>
    </row>
    <row r="241" s="2" customFormat="1" ht="21.75" customHeight="1">
      <c r="A241" s="37"/>
      <c r="B241" s="38"/>
      <c r="C241" s="215" t="s">
        <v>455</v>
      </c>
      <c r="D241" s="215" t="s">
        <v>349</v>
      </c>
      <c r="E241" s="216" t="s">
        <v>491</v>
      </c>
      <c r="F241" s="217" t="s">
        <v>492</v>
      </c>
      <c r="G241" s="218" t="s">
        <v>164</v>
      </c>
      <c r="H241" s="219">
        <v>112</v>
      </c>
      <c r="I241" s="220"/>
      <c r="J241" s="221">
        <f>ROUND(I241*H241,2)</f>
        <v>0</v>
      </c>
      <c r="K241" s="217" t="s">
        <v>39</v>
      </c>
      <c r="L241" s="222"/>
      <c r="M241" s="223" t="s">
        <v>39</v>
      </c>
      <c r="N241" s="224" t="s">
        <v>53</v>
      </c>
      <c r="O241" s="84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8" t="s">
        <v>180</v>
      </c>
      <c r="AT241" s="208" t="s">
        <v>349</v>
      </c>
      <c r="AU241" s="208" t="s">
        <v>80</v>
      </c>
      <c r="AY241" s="15" t="s">
        <v>139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5" t="s">
        <v>138</v>
      </c>
      <c r="BK241" s="209">
        <f>ROUND(I241*H241,2)</f>
        <v>0</v>
      </c>
      <c r="BL241" s="15" t="s">
        <v>138</v>
      </c>
      <c r="BM241" s="208" t="s">
        <v>587</v>
      </c>
    </row>
    <row r="242" s="2" customFormat="1">
      <c r="A242" s="37"/>
      <c r="B242" s="38"/>
      <c r="C242" s="39"/>
      <c r="D242" s="210" t="s">
        <v>141</v>
      </c>
      <c r="E242" s="39"/>
      <c r="F242" s="211" t="s">
        <v>492</v>
      </c>
      <c r="G242" s="39"/>
      <c r="H242" s="39"/>
      <c r="I242" s="146"/>
      <c r="J242" s="39"/>
      <c r="K242" s="39"/>
      <c r="L242" s="43"/>
      <c r="M242" s="225"/>
      <c r="N242" s="226"/>
      <c r="O242" s="227"/>
      <c r="P242" s="227"/>
      <c r="Q242" s="227"/>
      <c r="R242" s="227"/>
      <c r="S242" s="227"/>
      <c r="T242" s="22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5" t="s">
        <v>141</v>
      </c>
      <c r="AU242" s="15" t="s">
        <v>80</v>
      </c>
    </row>
    <row r="243" s="2" customFormat="1" ht="6.96" customHeight="1">
      <c r="A243" s="37"/>
      <c r="B243" s="59"/>
      <c r="C243" s="60"/>
      <c r="D243" s="60"/>
      <c r="E243" s="60"/>
      <c r="F243" s="60"/>
      <c r="G243" s="60"/>
      <c r="H243" s="60"/>
      <c r="I243" s="175"/>
      <c r="J243" s="60"/>
      <c r="K243" s="60"/>
      <c r="L243" s="43"/>
      <c r="M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</sheetData>
  <sheetProtection sheet="1" autoFilter="0" formatColumns="0" formatRows="0" objects="1" scenarios="1" spinCount="100000" saltValue="iWaasEJOj7IIOri6H7E/Kv/9uhsf7qRW6HZLK7ss28clBKR6KDppiE6lCKK9BQwLtXDjZjtLNYr4eu7orylZJA==" hashValue="+BxjSS1cHg6D56+1vNprQ0T0RXQCGLYsGUbZqlMsLD8uhPY6elCky2AOQGwTuZX+ecxzgSCC9mM7kdIcDayzIQ==" algorithmName="SHA-512" password="CC35"/>
  <autoFilter ref="C84:K2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114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588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19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ROUND(J85,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ROUND((SUM(BE85:BE327)),  2)</f>
        <v>0</v>
      </c>
      <c r="G35" s="37"/>
      <c r="H35" s="37"/>
      <c r="I35" s="164">
        <v>0.20999999999999999</v>
      </c>
      <c r="J35" s="163">
        <f>ROUND(((SUM(BE85:BE327))*I35),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ROUND((SUM(BF85:BF327)),  2)</f>
        <v>0</v>
      </c>
      <c r="G36" s="37"/>
      <c r="H36" s="37"/>
      <c r="I36" s="164">
        <v>0.14999999999999999</v>
      </c>
      <c r="J36" s="163">
        <f>ROUND(((SUM(BF85:BF327))*I36),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ROUND((SUM(BG85:BG327)),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ROUND((SUM(BH85:BH327)),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ROUND((SUM(BI85:BI327)),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114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Č13 - Řehlovice výh.3B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J85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6"/>
      <c r="J64" s="39"/>
      <c r="K64" s="39"/>
      <c r="L64" s="14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1" t="s">
        <v>121</v>
      </c>
      <c r="D70" s="39"/>
      <c r="E70" s="39"/>
      <c r="F70" s="39"/>
      <c r="G70" s="39"/>
      <c r="H70" s="39"/>
      <c r="I70" s="146"/>
      <c r="J70" s="39"/>
      <c r="K70" s="39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0" t="s">
        <v>16</v>
      </c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kolejí a výhybek v ŽST Řehlovice</v>
      </c>
      <c r="F73" s="30"/>
      <c r="G73" s="30"/>
      <c r="H73" s="30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19"/>
      <c r="C74" s="30" t="s">
        <v>113</v>
      </c>
      <c r="D74" s="20"/>
      <c r="E74" s="20"/>
      <c r="F74" s="20"/>
      <c r="G74" s="20"/>
      <c r="H74" s="20"/>
      <c r="I74" s="138"/>
      <c r="J74" s="20"/>
      <c r="K74" s="20"/>
      <c r="L74" s="18"/>
    </row>
    <row r="75" s="2" customFormat="1" ht="16.5" customHeight="1">
      <c r="A75" s="37"/>
      <c r="B75" s="38"/>
      <c r="C75" s="39"/>
      <c r="D75" s="39"/>
      <c r="E75" s="179" t="s">
        <v>114</v>
      </c>
      <c r="F75" s="39"/>
      <c r="G75" s="39"/>
      <c r="H75" s="39"/>
      <c r="I75" s="146"/>
      <c r="J75" s="39"/>
      <c r="K75" s="39"/>
      <c r="L75" s="14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0" t="s">
        <v>115</v>
      </c>
      <c r="D76" s="39"/>
      <c r="E76" s="39"/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E11</f>
        <v>Č13 - Řehlovice výh.3B</v>
      </c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0" t="s">
        <v>22</v>
      </c>
      <c r="D79" s="39"/>
      <c r="E79" s="39"/>
      <c r="F79" s="25" t="str">
        <f>F14</f>
        <v>ŽST Řehlovice</v>
      </c>
      <c r="G79" s="39"/>
      <c r="H79" s="39"/>
      <c r="I79" s="149" t="s">
        <v>24</v>
      </c>
      <c r="J79" s="72" t="str">
        <f>IF(J14="","",J14)</f>
        <v>17. 1. 2020</v>
      </c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6"/>
      <c r="J80" s="39"/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0" t="s">
        <v>30</v>
      </c>
      <c r="D81" s="39"/>
      <c r="E81" s="39"/>
      <c r="F81" s="25" t="str">
        <f>E17</f>
        <v>Správa železnic, OŘ UNL, ST Most</v>
      </c>
      <c r="G81" s="39"/>
      <c r="H81" s="39"/>
      <c r="I81" s="149" t="s">
        <v>38</v>
      </c>
      <c r="J81" s="35" t="str">
        <f>E23</f>
        <v xml:space="preserve"> </v>
      </c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0" t="s">
        <v>36</v>
      </c>
      <c r="D82" s="39"/>
      <c r="E82" s="39"/>
      <c r="F82" s="25" t="str">
        <f>IF(E20="","",E20)</f>
        <v>Vyplň údaj</v>
      </c>
      <c r="G82" s="39"/>
      <c r="H82" s="39"/>
      <c r="I82" s="149" t="s">
        <v>42</v>
      </c>
      <c r="J82" s="35" t="str">
        <f>E26</f>
        <v>Ing. Horák Jiří, horak@szdc.cz, +420 602155923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6"/>
      <c r="J83" s="39"/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5"/>
      <c r="B84" s="186"/>
      <c r="C84" s="187" t="s">
        <v>122</v>
      </c>
      <c r="D84" s="188" t="s">
        <v>65</v>
      </c>
      <c r="E84" s="188" t="s">
        <v>61</v>
      </c>
      <c r="F84" s="188" t="s">
        <v>62</v>
      </c>
      <c r="G84" s="188" t="s">
        <v>123</v>
      </c>
      <c r="H84" s="188" t="s">
        <v>124</v>
      </c>
      <c r="I84" s="189" t="s">
        <v>125</v>
      </c>
      <c r="J84" s="188" t="s">
        <v>119</v>
      </c>
      <c r="K84" s="190" t="s">
        <v>126</v>
      </c>
      <c r="L84" s="191"/>
      <c r="M84" s="92" t="s">
        <v>39</v>
      </c>
      <c r="N84" s="93" t="s">
        <v>50</v>
      </c>
      <c r="O84" s="93" t="s">
        <v>127</v>
      </c>
      <c r="P84" s="93" t="s">
        <v>128</v>
      </c>
      <c r="Q84" s="93" t="s">
        <v>129</v>
      </c>
      <c r="R84" s="93" t="s">
        <v>130</v>
      </c>
      <c r="S84" s="93" t="s">
        <v>131</v>
      </c>
      <c r="T84" s="94" t="s">
        <v>132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7"/>
      <c r="B85" s="38"/>
      <c r="C85" s="99" t="s">
        <v>133</v>
      </c>
      <c r="D85" s="39"/>
      <c r="E85" s="39"/>
      <c r="F85" s="39"/>
      <c r="G85" s="39"/>
      <c r="H85" s="39"/>
      <c r="I85" s="146"/>
      <c r="J85" s="192">
        <f>BK85</f>
        <v>0</v>
      </c>
      <c r="K85" s="39"/>
      <c r="L85" s="43"/>
      <c r="M85" s="95"/>
      <c r="N85" s="193"/>
      <c r="O85" s="96"/>
      <c r="P85" s="194">
        <f>SUM(P86:P327)</f>
        <v>0</v>
      </c>
      <c r="Q85" s="96"/>
      <c r="R85" s="194">
        <f>SUM(R86:R327)</f>
        <v>0</v>
      </c>
      <c r="S85" s="96"/>
      <c r="T85" s="195">
        <f>SUM(T86:T327)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5" t="s">
        <v>79</v>
      </c>
      <c r="AU85" s="15" t="s">
        <v>120</v>
      </c>
      <c r="BK85" s="196">
        <f>SUM(BK86:BK327)</f>
        <v>0</v>
      </c>
    </row>
    <row r="86" s="2" customFormat="1" ht="21.75" customHeight="1">
      <c r="A86" s="37"/>
      <c r="B86" s="38"/>
      <c r="C86" s="197" t="s">
        <v>87</v>
      </c>
      <c r="D86" s="197" t="s">
        <v>134</v>
      </c>
      <c r="E86" s="198" t="s">
        <v>135</v>
      </c>
      <c r="F86" s="199" t="s">
        <v>136</v>
      </c>
      <c r="G86" s="200" t="s">
        <v>137</v>
      </c>
      <c r="H86" s="201">
        <v>87</v>
      </c>
      <c r="I86" s="202"/>
      <c r="J86" s="203">
        <f>ROUND(I86*H86,2)</f>
        <v>0</v>
      </c>
      <c r="K86" s="199" t="s">
        <v>39</v>
      </c>
      <c r="L86" s="43"/>
      <c r="M86" s="204" t="s">
        <v>39</v>
      </c>
      <c r="N86" s="205" t="s">
        <v>53</v>
      </c>
      <c r="O86" s="84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8" t="s">
        <v>138</v>
      </c>
      <c r="AT86" s="208" t="s">
        <v>134</v>
      </c>
      <c r="AU86" s="208" t="s">
        <v>80</v>
      </c>
      <c r="AY86" s="15" t="s">
        <v>139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5" t="s">
        <v>138</v>
      </c>
      <c r="BK86" s="209">
        <f>ROUND(I86*H86,2)</f>
        <v>0</v>
      </c>
      <c r="BL86" s="15" t="s">
        <v>138</v>
      </c>
      <c r="BM86" s="208" t="s">
        <v>589</v>
      </c>
    </row>
    <row r="87" s="2" customFormat="1">
      <c r="A87" s="37"/>
      <c r="B87" s="38"/>
      <c r="C87" s="39"/>
      <c r="D87" s="210" t="s">
        <v>141</v>
      </c>
      <c r="E87" s="39"/>
      <c r="F87" s="211" t="s">
        <v>142</v>
      </c>
      <c r="G87" s="39"/>
      <c r="H87" s="39"/>
      <c r="I87" s="146"/>
      <c r="J87" s="39"/>
      <c r="K87" s="39"/>
      <c r="L87" s="43"/>
      <c r="M87" s="212"/>
      <c r="N87" s="213"/>
      <c r="O87" s="84"/>
      <c r="P87" s="84"/>
      <c r="Q87" s="84"/>
      <c r="R87" s="84"/>
      <c r="S87" s="84"/>
      <c r="T87" s="85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5" t="s">
        <v>141</v>
      </c>
      <c r="AU87" s="15" t="s">
        <v>80</v>
      </c>
    </row>
    <row r="88" s="2" customFormat="1">
      <c r="A88" s="37"/>
      <c r="B88" s="38"/>
      <c r="C88" s="39"/>
      <c r="D88" s="210" t="s">
        <v>143</v>
      </c>
      <c r="E88" s="39"/>
      <c r="F88" s="214" t="s">
        <v>144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143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590</v>
      </c>
      <c r="F89" s="199" t="s">
        <v>591</v>
      </c>
      <c r="G89" s="200" t="s">
        <v>592</v>
      </c>
      <c r="H89" s="201">
        <v>0.017999999999999999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138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138</v>
      </c>
      <c r="BM89" s="208" t="s">
        <v>593</v>
      </c>
    </row>
    <row r="90" s="2" customFormat="1">
      <c r="A90" s="37"/>
      <c r="B90" s="38"/>
      <c r="C90" s="39"/>
      <c r="D90" s="210" t="s">
        <v>141</v>
      </c>
      <c r="E90" s="39"/>
      <c r="F90" s="211" t="s">
        <v>594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>
      <c r="A91" s="37"/>
      <c r="B91" s="38"/>
      <c r="C91" s="39"/>
      <c r="D91" s="210" t="s">
        <v>143</v>
      </c>
      <c r="E91" s="39"/>
      <c r="F91" s="214" t="s">
        <v>595</v>
      </c>
      <c r="G91" s="39"/>
      <c r="H91" s="39"/>
      <c r="I91" s="146"/>
      <c r="J91" s="39"/>
      <c r="K91" s="39"/>
      <c r="L91" s="43"/>
      <c r="M91" s="212"/>
      <c r="N91" s="213"/>
      <c r="O91" s="84"/>
      <c r="P91" s="84"/>
      <c r="Q91" s="84"/>
      <c r="R91" s="84"/>
      <c r="S91" s="84"/>
      <c r="T91" s="85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5" t="s">
        <v>143</v>
      </c>
      <c r="AU91" s="15" t="s">
        <v>80</v>
      </c>
    </row>
    <row r="92" s="2" customFormat="1" ht="21.75" customHeight="1">
      <c r="A92" s="37"/>
      <c r="B92" s="38"/>
      <c r="C92" s="197" t="s">
        <v>151</v>
      </c>
      <c r="D92" s="197" t="s">
        <v>134</v>
      </c>
      <c r="E92" s="198" t="s">
        <v>596</v>
      </c>
      <c r="F92" s="199" t="s">
        <v>597</v>
      </c>
      <c r="G92" s="200" t="s">
        <v>592</v>
      </c>
      <c r="H92" s="201">
        <v>0.019</v>
      </c>
      <c r="I92" s="202"/>
      <c r="J92" s="203">
        <f>ROUND(I92*H92,2)</f>
        <v>0</v>
      </c>
      <c r="K92" s="199" t="s">
        <v>39</v>
      </c>
      <c r="L92" s="43"/>
      <c r="M92" s="204" t="s">
        <v>39</v>
      </c>
      <c r="N92" s="205" t="s">
        <v>53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8" t="s">
        <v>138</v>
      </c>
      <c r="AT92" s="208" t="s">
        <v>134</v>
      </c>
      <c r="AU92" s="208" t="s">
        <v>80</v>
      </c>
      <c r="AY92" s="15" t="s">
        <v>139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5" t="s">
        <v>138</v>
      </c>
      <c r="BK92" s="209">
        <f>ROUND(I92*H92,2)</f>
        <v>0</v>
      </c>
      <c r="BL92" s="15" t="s">
        <v>138</v>
      </c>
      <c r="BM92" s="208" t="s">
        <v>598</v>
      </c>
    </row>
    <row r="93" s="2" customFormat="1">
      <c r="A93" s="37"/>
      <c r="B93" s="38"/>
      <c r="C93" s="39"/>
      <c r="D93" s="210" t="s">
        <v>141</v>
      </c>
      <c r="E93" s="39"/>
      <c r="F93" s="211" t="s">
        <v>599</v>
      </c>
      <c r="G93" s="39"/>
      <c r="H93" s="39"/>
      <c r="I93" s="146"/>
      <c r="J93" s="39"/>
      <c r="K93" s="39"/>
      <c r="L93" s="43"/>
      <c r="M93" s="212"/>
      <c r="N93" s="213"/>
      <c r="O93" s="84"/>
      <c r="P93" s="84"/>
      <c r="Q93" s="84"/>
      <c r="R93" s="84"/>
      <c r="S93" s="84"/>
      <c r="T93" s="85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5" t="s">
        <v>141</v>
      </c>
      <c r="AU93" s="15" t="s">
        <v>80</v>
      </c>
    </row>
    <row r="94" s="2" customFormat="1">
      <c r="A94" s="37"/>
      <c r="B94" s="38"/>
      <c r="C94" s="39"/>
      <c r="D94" s="210" t="s">
        <v>143</v>
      </c>
      <c r="E94" s="39"/>
      <c r="F94" s="214" t="s">
        <v>600</v>
      </c>
      <c r="G94" s="39"/>
      <c r="H94" s="39"/>
      <c r="I94" s="146"/>
      <c r="J94" s="39"/>
      <c r="K94" s="39"/>
      <c r="L94" s="43"/>
      <c r="M94" s="212"/>
      <c r="N94" s="213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5" t="s">
        <v>143</v>
      </c>
      <c r="AU94" s="15" t="s">
        <v>80</v>
      </c>
    </row>
    <row r="95" s="2" customFormat="1" ht="21.75" customHeight="1">
      <c r="A95" s="37"/>
      <c r="B95" s="38"/>
      <c r="C95" s="197" t="s">
        <v>138</v>
      </c>
      <c r="D95" s="197" t="s">
        <v>134</v>
      </c>
      <c r="E95" s="198" t="s">
        <v>145</v>
      </c>
      <c r="F95" s="199" t="s">
        <v>146</v>
      </c>
      <c r="G95" s="200" t="s">
        <v>147</v>
      </c>
      <c r="H95" s="201">
        <v>53.607999999999997</v>
      </c>
      <c r="I95" s="202"/>
      <c r="J95" s="203">
        <f>ROUND(I95*H95,2)</f>
        <v>0</v>
      </c>
      <c r="K95" s="199" t="s">
        <v>39</v>
      </c>
      <c r="L95" s="43"/>
      <c r="M95" s="204" t="s">
        <v>39</v>
      </c>
      <c r="N95" s="205" t="s">
        <v>53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8" t="s">
        <v>138</v>
      </c>
      <c r="AT95" s="208" t="s">
        <v>134</v>
      </c>
      <c r="AU95" s="208" t="s">
        <v>80</v>
      </c>
      <c r="AY95" s="15" t="s">
        <v>139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138</v>
      </c>
      <c r="BK95" s="209">
        <f>ROUND(I95*H95,2)</f>
        <v>0</v>
      </c>
      <c r="BL95" s="15" t="s">
        <v>138</v>
      </c>
      <c r="BM95" s="208" t="s">
        <v>601</v>
      </c>
    </row>
    <row r="96" s="2" customFormat="1">
      <c r="A96" s="37"/>
      <c r="B96" s="38"/>
      <c r="C96" s="39"/>
      <c r="D96" s="210" t="s">
        <v>141</v>
      </c>
      <c r="E96" s="39"/>
      <c r="F96" s="211" t="s">
        <v>149</v>
      </c>
      <c r="G96" s="39"/>
      <c r="H96" s="39"/>
      <c r="I96" s="146"/>
      <c r="J96" s="39"/>
      <c r="K96" s="39"/>
      <c r="L96" s="43"/>
      <c r="M96" s="212"/>
      <c r="N96" s="213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5" t="s">
        <v>141</v>
      </c>
      <c r="AU96" s="15" t="s">
        <v>80</v>
      </c>
    </row>
    <row r="97" s="2" customFormat="1" ht="16.5" customHeight="1">
      <c r="A97" s="37"/>
      <c r="B97" s="38"/>
      <c r="C97" s="197" t="s">
        <v>161</v>
      </c>
      <c r="D97" s="197" t="s">
        <v>134</v>
      </c>
      <c r="E97" s="198" t="s">
        <v>602</v>
      </c>
      <c r="F97" s="199" t="s">
        <v>603</v>
      </c>
      <c r="G97" s="200" t="s">
        <v>154</v>
      </c>
      <c r="H97" s="201">
        <v>30</v>
      </c>
      <c r="I97" s="202"/>
      <c r="J97" s="203">
        <f>ROUND(I97*H97,2)</f>
        <v>0</v>
      </c>
      <c r="K97" s="199" t="s">
        <v>39</v>
      </c>
      <c r="L97" s="43"/>
      <c r="M97" s="204" t="s">
        <v>39</v>
      </c>
      <c r="N97" s="205" t="s">
        <v>53</v>
      </c>
      <c r="O97" s="84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8" t="s">
        <v>138</v>
      </c>
      <c r="AT97" s="208" t="s">
        <v>134</v>
      </c>
      <c r="AU97" s="208" t="s">
        <v>80</v>
      </c>
      <c r="AY97" s="15" t="s">
        <v>139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5" t="s">
        <v>138</v>
      </c>
      <c r="BK97" s="209">
        <f>ROUND(I97*H97,2)</f>
        <v>0</v>
      </c>
      <c r="BL97" s="15" t="s">
        <v>138</v>
      </c>
      <c r="BM97" s="208" t="s">
        <v>604</v>
      </c>
    </row>
    <row r="98" s="2" customFormat="1">
      <c r="A98" s="37"/>
      <c r="B98" s="38"/>
      <c r="C98" s="39"/>
      <c r="D98" s="210" t="s">
        <v>141</v>
      </c>
      <c r="E98" s="39"/>
      <c r="F98" s="211" t="s">
        <v>605</v>
      </c>
      <c r="G98" s="39"/>
      <c r="H98" s="39"/>
      <c r="I98" s="146"/>
      <c r="J98" s="39"/>
      <c r="K98" s="39"/>
      <c r="L98" s="43"/>
      <c r="M98" s="212"/>
      <c r="N98" s="213"/>
      <c r="O98" s="84"/>
      <c r="P98" s="84"/>
      <c r="Q98" s="84"/>
      <c r="R98" s="84"/>
      <c r="S98" s="84"/>
      <c r="T98" s="85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5" t="s">
        <v>141</v>
      </c>
      <c r="AU98" s="15" t="s">
        <v>80</v>
      </c>
    </row>
    <row r="99" s="2" customFormat="1">
      <c r="A99" s="37"/>
      <c r="B99" s="38"/>
      <c r="C99" s="39"/>
      <c r="D99" s="210" t="s">
        <v>143</v>
      </c>
      <c r="E99" s="39"/>
      <c r="F99" s="214" t="s">
        <v>606</v>
      </c>
      <c r="G99" s="39"/>
      <c r="H99" s="39"/>
      <c r="I99" s="146"/>
      <c r="J99" s="39"/>
      <c r="K99" s="39"/>
      <c r="L99" s="43"/>
      <c r="M99" s="212"/>
      <c r="N99" s="213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5" t="s">
        <v>143</v>
      </c>
      <c r="AU99" s="15" t="s">
        <v>80</v>
      </c>
    </row>
    <row r="100" s="2" customFormat="1" ht="16.5" customHeight="1">
      <c r="A100" s="37"/>
      <c r="B100" s="38"/>
      <c r="C100" s="197" t="s">
        <v>168</v>
      </c>
      <c r="D100" s="197" t="s">
        <v>134</v>
      </c>
      <c r="E100" s="198" t="s">
        <v>152</v>
      </c>
      <c r="F100" s="199" t="s">
        <v>153</v>
      </c>
      <c r="G100" s="200" t="s">
        <v>154</v>
      </c>
      <c r="H100" s="201">
        <v>73</v>
      </c>
      <c r="I100" s="202"/>
      <c r="J100" s="203">
        <f>ROUND(I100*H100,2)</f>
        <v>0</v>
      </c>
      <c r="K100" s="199" t="s">
        <v>39</v>
      </c>
      <c r="L100" s="43"/>
      <c r="M100" s="204" t="s">
        <v>39</v>
      </c>
      <c r="N100" s="205" t="s">
        <v>53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8" t="s">
        <v>138</v>
      </c>
      <c r="AT100" s="208" t="s">
        <v>134</v>
      </c>
      <c r="AU100" s="208" t="s">
        <v>80</v>
      </c>
      <c r="AY100" s="15" t="s">
        <v>139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5" t="s">
        <v>138</v>
      </c>
      <c r="BK100" s="209">
        <f>ROUND(I100*H100,2)</f>
        <v>0</v>
      </c>
      <c r="BL100" s="15" t="s">
        <v>138</v>
      </c>
      <c r="BM100" s="208" t="s">
        <v>607</v>
      </c>
    </row>
    <row r="101" s="2" customFormat="1">
      <c r="A101" s="37"/>
      <c r="B101" s="38"/>
      <c r="C101" s="39"/>
      <c r="D101" s="210" t="s">
        <v>141</v>
      </c>
      <c r="E101" s="39"/>
      <c r="F101" s="211" t="s">
        <v>156</v>
      </c>
      <c r="G101" s="39"/>
      <c r="H101" s="39"/>
      <c r="I101" s="146"/>
      <c r="J101" s="39"/>
      <c r="K101" s="39"/>
      <c r="L101" s="43"/>
      <c r="M101" s="212"/>
      <c r="N101" s="213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5" t="s">
        <v>141</v>
      </c>
      <c r="AU101" s="15" t="s">
        <v>80</v>
      </c>
    </row>
    <row r="102" s="2" customFormat="1">
      <c r="A102" s="37"/>
      <c r="B102" s="38"/>
      <c r="C102" s="39"/>
      <c r="D102" s="210" t="s">
        <v>143</v>
      </c>
      <c r="E102" s="39"/>
      <c r="F102" s="214" t="s">
        <v>608</v>
      </c>
      <c r="G102" s="39"/>
      <c r="H102" s="39"/>
      <c r="I102" s="146"/>
      <c r="J102" s="39"/>
      <c r="K102" s="39"/>
      <c r="L102" s="43"/>
      <c r="M102" s="212"/>
      <c r="N102" s="213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5" t="s">
        <v>143</v>
      </c>
      <c r="AU102" s="15" t="s">
        <v>80</v>
      </c>
    </row>
    <row r="103" s="2" customFormat="1" ht="16.5" customHeight="1">
      <c r="A103" s="37"/>
      <c r="B103" s="38"/>
      <c r="C103" s="197" t="s">
        <v>174</v>
      </c>
      <c r="D103" s="197" t="s">
        <v>134</v>
      </c>
      <c r="E103" s="198" t="s">
        <v>609</v>
      </c>
      <c r="F103" s="199" t="s">
        <v>610</v>
      </c>
      <c r="G103" s="200" t="s">
        <v>592</v>
      </c>
      <c r="H103" s="201">
        <v>0.073999999999999996</v>
      </c>
      <c r="I103" s="202"/>
      <c r="J103" s="203">
        <f>ROUND(I103*H103,2)</f>
        <v>0</v>
      </c>
      <c r="K103" s="199" t="s">
        <v>39</v>
      </c>
      <c r="L103" s="43"/>
      <c r="M103" s="204" t="s">
        <v>39</v>
      </c>
      <c r="N103" s="205" t="s">
        <v>53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8" t="s">
        <v>138</v>
      </c>
      <c r="AT103" s="208" t="s">
        <v>134</v>
      </c>
      <c r="AU103" s="208" t="s">
        <v>80</v>
      </c>
      <c r="AY103" s="15" t="s">
        <v>139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5" t="s">
        <v>138</v>
      </c>
      <c r="BK103" s="209">
        <f>ROUND(I103*H103,2)</f>
        <v>0</v>
      </c>
      <c r="BL103" s="15" t="s">
        <v>138</v>
      </c>
      <c r="BM103" s="208" t="s">
        <v>611</v>
      </c>
    </row>
    <row r="104" s="2" customFormat="1">
      <c r="A104" s="37"/>
      <c r="B104" s="38"/>
      <c r="C104" s="39"/>
      <c r="D104" s="210" t="s">
        <v>141</v>
      </c>
      <c r="E104" s="39"/>
      <c r="F104" s="211" t="s">
        <v>612</v>
      </c>
      <c r="G104" s="39"/>
      <c r="H104" s="39"/>
      <c r="I104" s="146"/>
      <c r="J104" s="39"/>
      <c r="K104" s="39"/>
      <c r="L104" s="43"/>
      <c r="M104" s="212"/>
      <c r="N104" s="213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5" t="s">
        <v>141</v>
      </c>
      <c r="AU104" s="15" t="s">
        <v>80</v>
      </c>
    </row>
    <row r="105" s="2" customFormat="1">
      <c r="A105" s="37"/>
      <c r="B105" s="38"/>
      <c r="C105" s="39"/>
      <c r="D105" s="210" t="s">
        <v>143</v>
      </c>
      <c r="E105" s="39"/>
      <c r="F105" s="214" t="s">
        <v>606</v>
      </c>
      <c r="G105" s="39"/>
      <c r="H105" s="39"/>
      <c r="I105" s="146"/>
      <c r="J105" s="39"/>
      <c r="K105" s="39"/>
      <c r="L105" s="43"/>
      <c r="M105" s="212"/>
      <c r="N105" s="213"/>
      <c r="O105" s="84"/>
      <c r="P105" s="84"/>
      <c r="Q105" s="84"/>
      <c r="R105" s="84"/>
      <c r="S105" s="84"/>
      <c r="T105" s="85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5" t="s">
        <v>143</v>
      </c>
      <c r="AU105" s="15" t="s">
        <v>80</v>
      </c>
    </row>
    <row r="106" s="2" customFormat="1" ht="16.5" customHeight="1">
      <c r="A106" s="37"/>
      <c r="B106" s="38"/>
      <c r="C106" s="197" t="s">
        <v>180</v>
      </c>
      <c r="D106" s="197" t="s">
        <v>134</v>
      </c>
      <c r="E106" s="198" t="s">
        <v>157</v>
      </c>
      <c r="F106" s="199" t="s">
        <v>158</v>
      </c>
      <c r="G106" s="200" t="s">
        <v>147</v>
      </c>
      <c r="H106" s="201">
        <v>53.607999999999997</v>
      </c>
      <c r="I106" s="202"/>
      <c r="J106" s="203">
        <f>ROUND(I106*H106,2)</f>
        <v>0</v>
      </c>
      <c r="K106" s="199" t="s">
        <v>39</v>
      </c>
      <c r="L106" s="43"/>
      <c r="M106" s="204" t="s">
        <v>39</v>
      </c>
      <c r="N106" s="205" t="s">
        <v>53</v>
      </c>
      <c r="O106" s="84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8" t="s">
        <v>138</v>
      </c>
      <c r="AT106" s="208" t="s">
        <v>134</v>
      </c>
      <c r="AU106" s="208" t="s">
        <v>80</v>
      </c>
      <c r="AY106" s="15" t="s">
        <v>139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5" t="s">
        <v>138</v>
      </c>
      <c r="BK106" s="209">
        <f>ROUND(I106*H106,2)</f>
        <v>0</v>
      </c>
      <c r="BL106" s="15" t="s">
        <v>138</v>
      </c>
      <c r="BM106" s="208" t="s">
        <v>613</v>
      </c>
    </row>
    <row r="107" s="2" customFormat="1">
      <c r="A107" s="37"/>
      <c r="B107" s="38"/>
      <c r="C107" s="39"/>
      <c r="D107" s="210" t="s">
        <v>141</v>
      </c>
      <c r="E107" s="39"/>
      <c r="F107" s="211" t="s">
        <v>160</v>
      </c>
      <c r="G107" s="39"/>
      <c r="H107" s="39"/>
      <c r="I107" s="146"/>
      <c r="J107" s="39"/>
      <c r="K107" s="39"/>
      <c r="L107" s="43"/>
      <c r="M107" s="212"/>
      <c r="N107" s="213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5" t="s">
        <v>141</v>
      </c>
      <c r="AU107" s="15" t="s">
        <v>80</v>
      </c>
    </row>
    <row r="108" s="2" customFormat="1">
      <c r="A108" s="37"/>
      <c r="B108" s="38"/>
      <c r="C108" s="39"/>
      <c r="D108" s="210" t="s">
        <v>143</v>
      </c>
      <c r="E108" s="39"/>
      <c r="F108" s="214" t="s">
        <v>614</v>
      </c>
      <c r="G108" s="39"/>
      <c r="H108" s="39"/>
      <c r="I108" s="146"/>
      <c r="J108" s="39"/>
      <c r="K108" s="39"/>
      <c r="L108" s="43"/>
      <c r="M108" s="212"/>
      <c r="N108" s="213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5" t="s">
        <v>143</v>
      </c>
      <c r="AU108" s="15" t="s">
        <v>80</v>
      </c>
    </row>
    <row r="109" s="2" customFormat="1" ht="21.75" customHeight="1">
      <c r="A109" s="37"/>
      <c r="B109" s="38"/>
      <c r="C109" s="197" t="s">
        <v>186</v>
      </c>
      <c r="D109" s="197" t="s">
        <v>134</v>
      </c>
      <c r="E109" s="198" t="s">
        <v>162</v>
      </c>
      <c r="F109" s="199" t="s">
        <v>163</v>
      </c>
      <c r="G109" s="200" t="s">
        <v>164</v>
      </c>
      <c r="H109" s="201">
        <v>44</v>
      </c>
      <c r="I109" s="202"/>
      <c r="J109" s="203">
        <f>ROUND(I109*H109,2)</f>
        <v>0</v>
      </c>
      <c r="K109" s="199" t="s">
        <v>39</v>
      </c>
      <c r="L109" s="43"/>
      <c r="M109" s="204" t="s">
        <v>39</v>
      </c>
      <c r="N109" s="205" t="s">
        <v>53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8" t="s">
        <v>138</v>
      </c>
      <c r="AT109" s="208" t="s">
        <v>134</v>
      </c>
      <c r="AU109" s="208" t="s">
        <v>80</v>
      </c>
      <c r="AY109" s="15" t="s">
        <v>139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5" t="s">
        <v>138</v>
      </c>
      <c r="BK109" s="209">
        <f>ROUND(I109*H109,2)</f>
        <v>0</v>
      </c>
      <c r="BL109" s="15" t="s">
        <v>138</v>
      </c>
      <c r="BM109" s="208" t="s">
        <v>615</v>
      </c>
    </row>
    <row r="110" s="2" customFormat="1">
      <c r="A110" s="37"/>
      <c r="B110" s="38"/>
      <c r="C110" s="39"/>
      <c r="D110" s="210" t="s">
        <v>141</v>
      </c>
      <c r="E110" s="39"/>
      <c r="F110" s="211" t="s">
        <v>166</v>
      </c>
      <c r="G110" s="39"/>
      <c r="H110" s="39"/>
      <c r="I110" s="146"/>
      <c r="J110" s="39"/>
      <c r="K110" s="39"/>
      <c r="L110" s="43"/>
      <c r="M110" s="212"/>
      <c r="N110" s="213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5" t="s">
        <v>141</v>
      </c>
      <c r="AU110" s="15" t="s">
        <v>80</v>
      </c>
    </row>
    <row r="111" s="2" customFormat="1">
      <c r="A111" s="37"/>
      <c r="B111" s="38"/>
      <c r="C111" s="39"/>
      <c r="D111" s="210" t="s">
        <v>143</v>
      </c>
      <c r="E111" s="39"/>
      <c r="F111" s="214" t="s">
        <v>616</v>
      </c>
      <c r="G111" s="39"/>
      <c r="H111" s="39"/>
      <c r="I111" s="146"/>
      <c r="J111" s="39"/>
      <c r="K111" s="39"/>
      <c r="L111" s="43"/>
      <c r="M111" s="212"/>
      <c r="N111" s="213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5" t="s">
        <v>143</v>
      </c>
      <c r="AU111" s="15" t="s">
        <v>80</v>
      </c>
    </row>
    <row r="112" s="2" customFormat="1" ht="21.75" customHeight="1">
      <c r="A112" s="37"/>
      <c r="B112" s="38"/>
      <c r="C112" s="197" t="s">
        <v>192</v>
      </c>
      <c r="D112" s="197" t="s">
        <v>134</v>
      </c>
      <c r="E112" s="198" t="s">
        <v>169</v>
      </c>
      <c r="F112" s="199" t="s">
        <v>170</v>
      </c>
      <c r="G112" s="200" t="s">
        <v>164</v>
      </c>
      <c r="H112" s="201">
        <v>22</v>
      </c>
      <c r="I112" s="202"/>
      <c r="J112" s="203">
        <f>ROUND(I112*H112,2)</f>
        <v>0</v>
      </c>
      <c r="K112" s="199" t="s">
        <v>39</v>
      </c>
      <c r="L112" s="43"/>
      <c r="M112" s="204" t="s">
        <v>39</v>
      </c>
      <c r="N112" s="205" t="s">
        <v>53</v>
      </c>
      <c r="O112" s="84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8" t="s">
        <v>138</v>
      </c>
      <c r="AT112" s="208" t="s">
        <v>134</v>
      </c>
      <c r="AU112" s="208" t="s">
        <v>80</v>
      </c>
      <c r="AY112" s="15" t="s">
        <v>139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5" t="s">
        <v>138</v>
      </c>
      <c r="BK112" s="209">
        <f>ROUND(I112*H112,2)</f>
        <v>0</v>
      </c>
      <c r="BL112" s="15" t="s">
        <v>138</v>
      </c>
      <c r="BM112" s="208" t="s">
        <v>617</v>
      </c>
    </row>
    <row r="113" s="2" customFormat="1">
      <c r="A113" s="37"/>
      <c r="B113" s="38"/>
      <c r="C113" s="39"/>
      <c r="D113" s="210" t="s">
        <v>141</v>
      </c>
      <c r="E113" s="39"/>
      <c r="F113" s="211" t="s">
        <v>172</v>
      </c>
      <c r="G113" s="39"/>
      <c r="H113" s="39"/>
      <c r="I113" s="146"/>
      <c r="J113" s="39"/>
      <c r="K113" s="39"/>
      <c r="L113" s="43"/>
      <c r="M113" s="212"/>
      <c r="N113" s="213"/>
      <c r="O113" s="84"/>
      <c r="P113" s="84"/>
      <c r="Q113" s="84"/>
      <c r="R113" s="84"/>
      <c r="S113" s="84"/>
      <c r="T113" s="85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5" t="s">
        <v>141</v>
      </c>
      <c r="AU113" s="15" t="s">
        <v>80</v>
      </c>
    </row>
    <row r="114" s="2" customFormat="1">
      <c r="A114" s="37"/>
      <c r="B114" s="38"/>
      <c r="C114" s="39"/>
      <c r="D114" s="210" t="s">
        <v>143</v>
      </c>
      <c r="E114" s="39"/>
      <c r="F114" s="214" t="s">
        <v>618</v>
      </c>
      <c r="G114" s="39"/>
      <c r="H114" s="39"/>
      <c r="I114" s="146"/>
      <c r="J114" s="39"/>
      <c r="K114" s="39"/>
      <c r="L114" s="43"/>
      <c r="M114" s="212"/>
      <c r="N114" s="213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5" t="s">
        <v>143</v>
      </c>
      <c r="AU114" s="15" t="s">
        <v>80</v>
      </c>
    </row>
    <row r="115" s="2" customFormat="1" ht="21.75" customHeight="1">
      <c r="A115" s="37"/>
      <c r="B115" s="38"/>
      <c r="C115" s="197" t="s">
        <v>198</v>
      </c>
      <c r="D115" s="197" t="s">
        <v>134</v>
      </c>
      <c r="E115" s="198" t="s">
        <v>175</v>
      </c>
      <c r="F115" s="199" t="s">
        <v>176</v>
      </c>
      <c r="G115" s="200" t="s">
        <v>164</v>
      </c>
      <c r="H115" s="201">
        <v>10</v>
      </c>
      <c r="I115" s="202"/>
      <c r="J115" s="203">
        <f>ROUND(I115*H115,2)</f>
        <v>0</v>
      </c>
      <c r="K115" s="199" t="s">
        <v>39</v>
      </c>
      <c r="L115" s="43"/>
      <c r="M115" s="204" t="s">
        <v>39</v>
      </c>
      <c r="N115" s="205" t="s">
        <v>53</v>
      </c>
      <c r="O115" s="84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8" t="s">
        <v>138</v>
      </c>
      <c r="AT115" s="208" t="s">
        <v>134</v>
      </c>
      <c r="AU115" s="208" t="s">
        <v>80</v>
      </c>
      <c r="AY115" s="15" t="s">
        <v>139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5" t="s">
        <v>138</v>
      </c>
      <c r="BK115" s="209">
        <f>ROUND(I115*H115,2)</f>
        <v>0</v>
      </c>
      <c r="BL115" s="15" t="s">
        <v>138</v>
      </c>
      <c r="BM115" s="208" t="s">
        <v>619</v>
      </c>
    </row>
    <row r="116" s="2" customFormat="1">
      <c r="A116" s="37"/>
      <c r="B116" s="38"/>
      <c r="C116" s="39"/>
      <c r="D116" s="210" t="s">
        <v>141</v>
      </c>
      <c r="E116" s="39"/>
      <c r="F116" s="211" t="s">
        <v>178</v>
      </c>
      <c r="G116" s="39"/>
      <c r="H116" s="39"/>
      <c r="I116" s="146"/>
      <c r="J116" s="39"/>
      <c r="K116" s="39"/>
      <c r="L116" s="43"/>
      <c r="M116" s="212"/>
      <c r="N116" s="213"/>
      <c r="O116" s="84"/>
      <c r="P116" s="84"/>
      <c r="Q116" s="84"/>
      <c r="R116" s="84"/>
      <c r="S116" s="84"/>
      <c r="T116" s="85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5" t="s">
        <v>141</v>
      </c>
      <c r="AU116" s="15" t="s">
        <v>80</v>
      </c>
    </row>
    <row r="117" s="2" customFormat="1">
      <c r="A117" s="37"/>
      <c r="B117" s="38"/>
      <c r="C117" s="39"/>
      <c r="D117" s="210" t="s">
        <v>143</v>
      </c>
      <c r="E117" s="39"/>
      <c r="F117" s="214" t="s">
        <v>620</v>
      </c>
      <c r="G117" s="39"/>
      <c r="H117" s="39"/>
      <c r="I117" s="146"/>
      <c r="J117" s="39"/>
      <c r="K117" s="39"/>
      <c r="L117" s="43"/>
      <c r="M117" s="212"/>
      <c r="N117" s="213"/>
      <c r="O117" s="84"/>
      <c r="P117" s="84"/>
      <c r="Q117" s="84"/>
      <c r="R117" s="84"/>
      <c r="S117" s="84"/>
      <c r="T117" s="85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5" t="s">
        <v>143</v>
      </c>
      <c r="AU117" s="15" t="s">
        <v>80</v>
      </c>
    </row>
    <row r="118" s="2" customFormat="1" ht="33" customHeight="1">
      <c r="A118" s="37"/>
      <c r="B118" s="38"/>
      <c r="C118" s="197" t="s">
        <v>204</v>
      </c>
      <c r="D118" s="197" t="s">
        <v>134</v>
      </c>
      <c r="E118" s="198" t="s">
        <v>621</v>
      </c>
      <c r="F118" s="199" t="s">
        <v>622</v>
      </c>
      <c r="G118" s="200" t="s">
        <v>164</v>
      </c>
      <c r="H118" s="201">
        <v>7</v>
      </c>
      <c r="I118" s="202"/>
      <c r="J118" s="203">
        <f>ROUND(I118*H118,2)</f>
        <v>0</v>
      </c>
      <c r="K118" s="199" t="s">
        <v>39</v>
      </c>
      <c r="L118" s="43"/>
      <c r="M118" s="204" t="s">
        <v>39</v>
      </c>
      <c r="N118" s="205" t="s">
        <v>53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8" t="s">
        <v>138</v>
      </c>
      <c r="AT118" s="208" t="s">
        <v>134</v>
      </c>
      <c r="AU118" s="208" t="s">
        <v>80</v>
      </c>
      <c r="AY118" s="15" t="s">
        <v>139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5" t="s">
        <v>138</v>
      </c>
      <c r="BK118" s="209">
        <f>ROUND(I118*H118,2)</f>
        <v>0</v>
      </c>
      <c r="BL118" s="15" t="s">
        <v>138</v>
      </c>
      <c r="BM118" s="208" t="s">
        <v>623</v>
      </c>
    </row>
    <row r="119" s="2" customFormat="1">
      <c r="A119" s="37"/>
      <c r="B119" s="38"/>
      <c r="C119" s="39"/>
      <c r="D119" s="210" t="s">
        <v>141</v>
      </c>
      <c r="E119" s="39"/>
      <c r="F119" s="211" t="s">
        <v>624</v>
      </c>
      <c r="G119" s="39"/>
      <c r="H119" s="39"/>
      <c r="I119" s="146"/>
      <c r="J119" s="39"/>
      <c r="K119" s="39"/>
      <c r="L119" s="43"/>
      <c r="M119" s="212"/>
      <c r="N119" s="213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5" t="s">
        <v>141</v>
      </c>
      <c r="AU119" s="15" t="s">
        <v>80</v>
      </c>
    </row>
    <row r="120" s="2" customFormat="1">
      <c r="A120" s="37"/>
      <c r="B120" s="38"/>
      <c r="C120" s="39"/>
      <c r="D120" s="210" t="s">
        <v>143</v>
      </c>
      <c r="E120" s="39"/>
      <c r="F120" s="214" t="s">
        <v>625</v>
      </c>
      <c r="G120" s="39"/>
      <c r="H120" s="39"/>
      <c r="I120" s="146"/>
      <c r="J120" s="39"/>
      <c r="K120" s="39"/>
      <c r="L120" s="43"/>
      <c r="M120" s="212"/>
      <c r="N120" s="213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5" t="s">
        <v>143</v>
      </c>
      <c r="AU120" s="15" t="s">
        <v>80</v>
      </c>
    </row>
    <row r="121" s="2" customFormat="1" ht="33" customHeight="1">
      <c r="A121" s="37"/>
      <c r="B121" s="38"/>
      <c r="C121" s="197" t="s">
        <v>209</v>
      </c>
      <c r="D121" s="197" t="s">
        <v>134</v>
      </c>
      <c r="E121" s="198" t="s">
        <v>181</v>
      </c>
      <c r="F121" s="199" t="s">
        <v>182</v>
      </c>
      <c r="G121" s="200" t="s">
        <v>164</v>
      </c>
      <c r="H121" s="201">
        <v>140</v>
      </c>
      <c r="I121" s="202"/>
      <c r="J121" s="203">
        <f>ROUND(I121*H121,2)</f>
        <v>0</v>
      </c>
      <c r="K121" s="199" t="s">
        <v>39</v>
      </c>
      <c r="L121" s="43"/>
      <c r="M121" s="204" t="s">
        <v>39</v>
      </c>
      <c r="N121" s="205" t="s">
        <v>53</v>
      </c>
      <c r="O121" s="8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8" t="s">
        <v>138</v>
      </c>
      <c r="AT121" s="208" t="s">
        <v>134</v>
      </c>
      <c r="AU121" s="208" t="s">
        <v>80</v>
      </c>
      <c r="AY121" s="15" t="s">
        <v>139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138</v>
      </c>
      <c r="BK121" s="209">
        <f>ROUND(I121*H121,2)</f>
        <v>0</v>
      </c>
      <c r="BL121" s="15" t="s">
        <v>138</v>
      </c>
      <c r="BM121" s="208" t="s">
        <v>626</v>
      </c>
    </row>
    <row r="122" s="2" customFormat="1">
      <c r="A122" s="37"/>
      <c r="B122" s="38"/>
      <c r="C122" s="39"/>
      <c r="D122" s="210" t="s">
        <v>141</v>
      </c>
      <c r="E122" s="39"/>
      <c r="F122" s="211" t="s">
        <v>184</v>
      </c>
      <c r="G122" s="39"/>
      <c r="H122" s="39"/>
      <c r="I122" s="146"/>
      <c r="J122" s="39"/>
      <c r="K122" s="39"/>
      <c r="L122" s="43"/>
      <c r="M122" s="212"/>
      <c r="N122" s="213"/>
      <c r="O122" s="84"/>
      <c r="P122" s="84"/>
      <c r="Q122" s="84"/>
      <c r="R122" s="84"/>
      <c r="S122" s="84"/>
      <c r="T122" s="85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5" t="s">
        <v>141</v>
      </c>
      <c r="AU122" s="15" t="s">
        <v>80</v>
      </c>
    </row>
    <row r="123" s="2" customFormat="1">
      <c r="A123" s="37"/>
      <c r="B123" s="38"/>
      <c r="C123" s="39"/>
      <c r="D123" s="210" t="s">
        <v>143</v>
      </c>
      <c r="E123" s="39"/>
      <c r="F123" s="214" t="s">
        <v>627</v>
      </c>
      <c r="G123" s="39"/>
      <c r="H123" s="39"/>
      <c r="I123" s="146"/>
      <c r="J123" s="39"/>
      <c r="K123" s="39"/>
      <c r="L123" s="43"/>
      <c r="M123" s="212"/>
      <c r="N123" s="213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5" t="s">
        <v>143</v>
      </c>
      <c r="AU123" s="15" t="s">
        <v>80</v>
      </c>
    </row>
    <row r="124" s="2" customFormat="1" ht="16.5" customHeight="1">
      <c r="A124" s="37"/>
      <c r="B124" s="38"/>
      <c r="C124" s="197" t="s">
        <v>215</v>
      </c>
      <c r="D124" s="197" t="s">
        <v>134</v>
      </c>
      <c r="E124" s="198" t="s">
        <v>187</v>
      </c>
      <c r="F124" s="199" t="s">
        <v>188</v>
      </c>
      <c r="G124" s="200" t="s">
        <v>147</v>
      </c>
      <c r="H124" s="201">
        <v>7</v>
      </c>
      <c r="I124" s="202"/>
      <c r="J124" s="203">
        <f>ROUND(I124*H124,2)</f>
        <v>0</v>
      </c>
      <c r="K124" s="199" t="s">
        <v>39</v>
      </c>
      <c r="L124" s="43"/>
      <c r="M124" s="204" t="s">
        <v>39</v>
      </c>
      <c r="N124" s="205" t="s">
        <v>53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8" t="s">
        <v>138</v>
      </c>
      <c r="AT124" s="208" t="s">
        <v>134</v>
      </c>
      <c r="AU124" s="208" t="s">
        <v>80</v>
      </c>
      <c r="AY124" s="15" t="s">
        <v>139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138</v>
      </c>
      <c r="BK124" s="209">
        <f>ROUND(I124*H124,2)</f>
        <v>0</v>
      </c>
      <c r="BL124" s="15" t="s">
        <v>138</v>
      </c>
      <c r="BM124" s="208" t="s">
        <v>628</v>
      </c>
    </row>
    <row r="125" s="2" customFormat="1">
      <c r="A125" s="37"/>
      <c r="B125" s="38"/>
      <c r="C125" s="39"/>
      <c r="D125" s="210" t="s">
        <v>141</v>
      </c>
      <c r="E125" s="39"/>
      <c r="F125" s="211" t="s">
        <v>190</v>
      </c>
      <c r="G125" s="39"/>
      <c r="H125" s="39"/>
      <c r="I125" s="146"/>
      <c r="J125" s="39"/>
      <c r="K125" s="39"/>
      <c r="L125" s="43"/>
      <c r="M125" s="212"/>
      <c r="N125" s="213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5" t="s">
        <v>141</v>
      </c>
      <c r="AU125" s="15" t="s">
        <v>80</v>
      </c>
    </row>
    <row r="126" s="2" customFormat="1">
      <c r="A126" s="37"/>
      <c r="B126" s="38"/>
      <c r="C126" s="39"/>
      <c r="D126" s="210" t="s">
        <v>143</v>
      </c>
      <c r="E126" s="39"/>
      <c r="F126" s="214" t="s">
        <v>629</v>
      </c>
      <c r="G126" s="39"/>
      <c r="H126" s="39"/>
      <c r="I126" s="146"/>
      <c r="J126" s="39"/>
      <c r="K126" s="39"/>
      <c r="L126" s="43"/>
      <c r="M126" s="212"/>
      <c r="N126" s="213"/>
      <c r="O126" s="84"/>
      <c r="P126" s="84"/>
      <c r="Q126" s="84"/>
      <c r="R126" s="84"/>
      <c r="S126" s="84"/>
      <c r="T126" s="8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5" t="s">
        <v>143</v>
      </c>
      <c r="AU126" s="15" t="s">
        <v>80</v>
      </c>
    </row>
    <row r="127" s="2" customFormat="1" ht="21.75" customHeight="1">
      <c r="A127" s="37"/>
      <c r="B127" s="38"/>
      <c r="C127" s="197" t="s">
        <v>8</v>
      </c>
      <c r="D127" s="197" t="s">
        <v>134</v>
      </c>
      <c r="E127" s="198" t="s">
        <v>193</v>
      </c>
      <c r="F127" s="199" t="s">
        <v>194</v>
      </c>
      <c r="G127" s="200" t="s">
        <v>147</v>
      </c>
      <c r="H127" s="201">
        <v>50</v>
      </c>
      <c r="I127" s="202"/>
      <c r="J127" s="203">
        <f>ROUND(I127*H127,2)</f>
        <v>0</v>
      </c>
      <c r="K127" s="199" t="s">
        <v>39</v>
      </c>
      <c r="L127" s="43"/>
      <c r="M127" s="204" t="s">
        <v>39</v>
      </c>
      <c r="N127" s="205" t="s">
        <v>53</v>
      </c>
      <c r="O127" s="84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8" t="s">
        <v>138</v>
      </c>
      <c r="AT127" s="208" t="s">
        <v>134</v>
      </c>
      <c r="AU127" s="208" t="s">
        <v>80</v>
      </c>
      <c r="AY127" s="15" t="s">
        <v>139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138</v>
      </c>
      <c r="BK127" s="209">
        <f>ROUND(I127*H127,2)</f>
        <v>0</v>
      </c>
      <c r="BL127" s="15" t="s">
        <v>138</v>
      </c>
      <c r="BM127" s="208" t="s">
        <v>630</v>
      </c>
    </row>
    <row r="128" s="2" customFormat="1">
      <c r="A128" s="37"/>
      <c r="B128" s="38"/>
      <c r="C128" s="39"/>
      <c r="D128" s="210" t="s">
        <v>141</v>
      </c>
      <c r="E128" s="39"/>
      <c r="F128" s="211" t="s">
        <v>196</v>
      </c>
      <c r="G128" s="39"/>
      <c r="H128" s="39"/>
      <c r="I128" s="146"/>
      <c r="J128" s="39"/>
      <c r="K128" s="39"/>
      <c r="L128" s="43"/>
      <c r="M128" s="212"/>
      <c r="N128" s="213"/>
      <c r="O128" s="84"/>
      <c r="P128" s="84"/>
      <c r="Q128" s="84"/>
      <c r="R128" s="84"/>
      <c r="S128" s="84"/>
      <c r="T128" s="85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5" t="s">
        <v>141</v>
      </c>
      <c r="AU128" s="15" t="s">
        <v>80</v>
      </c>
    </row>
    <row r="129" s="2" customFormat="1">
      <c r="A129" s="37"/>
      <c r="B129" s="38"/>
      <c r="C129" s="39"/>
      <c r="D129" s="210" t="s">
        <v>143</v>
      </c>
      <c r="E129" s="39"/>
      <c r="F129" s="214" t="s">
        <v>631</v>
      </c>
      <c r="G129" s="39"/>
      <c r="H129" s="39"/>
      <c r="I129" s="146"/>
      <c r="J129" s="39"/>
      <c r="K129" s="39"/>
      <c r="L129" s="43"/>
      <c r="M129" s="212"/>
      <c r="N129" s="213"/>
      <c r="O129" s="84"/>
      <c r="P129" s="84"/>
      <c r="Q129" s="84"/>
      <c r="R129" s="84"/>
      <c r="S129" s="84"/>
      <c r="T129" s="85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143</v>
      </c>
      <c r="AU129" s="15" t="s">
        <v>80</v>
      </c>
    </row>
    <row r="130" s="2" customFormat="1" ht="16.5" customHeight="1">
      <c r="A130" s="37"/>
      <c r="B130" s="38"/>
      <c r="C130" s="197" t="s">
        <v>226</v>
      </c>
      <c r="D130" s="197" t="s">
        <v>134</v>
      </c>
      <c r="E130" s="198" t="s">
        <v>199</v>
      </c>
      <c r="F130" s="199" t="s">
        <v>200</v>
      </c>
      <c r="G130" s="200" t="s">
        <v>147</v>
      </c>
      <c r="H130" s="201">
        <v>36</v>
      </c>
      <c r="I130" s="202"/>
      <c r="J130" s="203">
        <f>ROUND(I130*H130,2)</f>
        <v>0</v>
      </c>
      <c r="K130" s="199" t="s">
        <v>39</v>
      </c>
      <c r="L130" s="43"/>
      <c r="M130" s="204" t="s">
        <v>39</v>
      </c>
      <c r="N130" s="205" t="s">
        <v>53</v>
      </c>
      <c r="O130" s="8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8" t="s">
        <v>138</v>
      </c>
      <c r="AT130" s="208" t="s">
        <v>134</v>
      </c>
      <c r="AU130" s="208" t="s">
        <v>80</v>
      </c>
      <c r="AY130" s="15" t="s">
        <v>139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138</v>
      </c>
      <c r="BK130" s="209">
        <f>ROUND(I130*H130,2)</f>
        <v>0</v>
      </c>
      <c r="BL130" s="15" t="s">
        <v>138</v>
      </c>
      <c r="BM130" s="208" t="s">
        <v>632</v>
      </c>
    </row>
    <row r="131" s="2" customFormat="1">
      <c r="A131" s="37"/>
      <c r="B131" s="38"/>
      <c r="C131" s="39"/>
      <c r="D131" s="210" t="s">
        <v>141</v>
      </c>
      <c r="E131" s="39"/>
      <c r="F131" s="211" t="s">
        <v>202</v>
      </c>
      <c r="G131" s="39"/>
      <c r="H131" s="39"/>
      <c r="I131" s="146"/>
      <c r="J131" s="39"/>
      <c r="K131" s="39"/>
      <c r="L131" s="43"/>
      <c r="M131" s="212"/>
      <c r="N131" s="213"/>
      <c r="O131" s="84"/>
      <c r="P131" s="84"/>
      <c r="Q131" s="84"/>
      <c r="R131" s="84"/>
      <c r="S131" s="84"/>
      <c r="T131" s="85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5" t="s">
        <v>141</v>
      </c>
      <c r="AU131" s="15" t="s">
        <v>80</v>
      </c>
    </row>
    <row r="132" s="2" customFormat="1">
      <c r="A132" s="37"/>
      <c r="B132" s="38"/>
      <c r="C132" s="39"/>
      <c r="D132" s="210" t="s">
        <v>143</v>
      </c>
      <c r="E132" s="39"/>
      <c r="F132" s="214" t="s">
        <v>203</v>
      </c>
      <c r="G132" s="39"/>
      <c r="H132" s="39"/>
      <c r="I132" s="146"/>
      <c r="J132" s="39"/>
      <c r="K132" s="39"/>
      <c r="L132" s="43"/>
      <c r="M132" s="212"/>
      <c r="N132" s="213"/>
      <c r="O132" s="84"/>
      <c r="P132" s="84"/>
      <c r="Q132" s="84"/>
      <c r="R132" s="84"/>
      <c r="S132" s="84"/>
      <c r="T132" s="85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5" t="s">
        <v>143</v>
      </c>
      <c r="AU132" s="15" t="s">
        <v>80</v>
      </c>
    </row>
    <row r="133" s="2" customFormat="1" ht="16.5" customHeight="1">
      <c r="A133" s="37"/>
      <c r="B133" s="38"/>
      <c r="C133" s="197" t="s">
        <v>232</v>
      </c>
      <c r="D133" s="197" t="s">
        <v>134</v>
      </c>
      <c r="E133" s="198" t="s">
        <v>205</v>
      </c>
      <c r="F133" s="199" t="s">
        <v>206</v>
      </c>
      <c r="G133" s="200" t="s">
        <v>164</v>
      </c>
      <c r="H133" s="201">
        <v>28</v>
      </c>
      <c r="I133" s="202"/>
      <c r="J133" s="203">
        <f>ROUND(I133*H133,2)</f>
        <v>0</v>
      </c>
      <c r="K133" s="199" t="s">
        <v>39</v>
      </c>
      <c r="L133" s="43"/>
      <c r="M133" s="204" t="s">
        <v>39</v>
      </c>
      <c r="N133" s="205" t="s">
        <v>53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8" t="s">
        <v>138</v>
      </c>
      <c r="AT133" s="208" t="s">
        <v>134</v>
      </c>
      <c r="AU133" s="208" t="s">
        <v>80</v>
      </c>
      <c r="AY133" s="15" t="s">
        <v>139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138</v>
      </c>
      <c r="BK133" s="209">
        <f>ROUND(I133*H133,2)</f>
        <v>0</v>
      </c>
      <c r="BL133" s="15" t="s">
        <v>138</v>
      </c>
      <c r="BM133" s="208" t="s">
        <v>633</v>
      </c>
    </row>
    <row r="134" s="2" customFormat="1">
      <c r="A134" s="37"/>
      <c r="B134" s="38"/>
      <c r="C134" s="39"/>
      <c r="D134" s="210" t="s">
        <v>141</v>
      </c>
      <c r="E134" s="39"/>
      <c r="F134" s="211" t="s">
        <v>208</v>
      </c>
      <c r="G134" s="39"/>
      <c r="H134" s="39"/>
      <c r="I134" s="146"/>
      <c r="J134" s="39"/>
      <c r="K134" s="39"/>
      <c r="L134" s="43"/>
      <c r="M134" s="212"/>
      <c r="N134" s="213"/>
      <c r="O134" s="84"/>
      <c r="P134" s="84"/>
      <c r="Q134" s="84"/>
      <c r="R134" s="84"/>
      <c r="S134" s="84"/>
      <c r="T134" s="85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5" t="s">
        <v>141</v>
      </c>
      <c r="AU134" s="15" t="s">
        <v>80</v>
      </c>
    </row>
    <row r="135" s="2" customFormat="1" ht="16.5" customHeight="1">
      <c r="A135" s="37"/>
      <c r="B135" s="38"/>
      <c r="C135" s="197" t="s">
        <v>237</v>
      </c>
      <c r="D135" s="197" t="s">
        <v>134</v>
      </c>
      <c r="E135" s="198" t="s">
        <v>210</v>
      </c>
      <c r="F135" s="199" t="s">
        <v>211</v>
      </c>
      <c r="G135" s="200" t="s">
        <v>164</v>
      </c>
      <c r="H135" s="201">
        <v>4</v>
      </c>
      <c r="I135" s="202"/>
      <c r="J135" s="203">
        <f>ROUND(I135*H135,2)</f>
        <v>0</v>
      </c>
      <c r="K135" s="199" t="s">
        <v>39</v>
      </c>
      <c r="L135" s="43"/>
      <c r="M135" s="204" t="s">
        <v>39</v>
      </c>
      <c r="N135" s="205" t="s">
        <v>53</v>
      </c>
      <c r="O135" s="84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8" t="s">
        <v>138</v>
      </c>
      <c r="AT135" s="208" t="s">
        <v>134</v>
      </c>
      <c r="AU135" s="208" t="s">
        <v>80</v>
      </c>
      <c r="AY135" s="15" t="s">
        <v>139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138</v>
      </c>
      <c r="BK135" s="209">
        <f>ROUND(I135*H135,2)</f>
        <v>0</v>
      </c>
      <c r="BL135" s="15" t="s">
        <v>138</v>
      </c>
      <c r="BM135" s="208" t="s">
        <v>634</v>
      </c>
    </row>
    <row r="136" s="2" customFormat="1">
      <c r="A136" s="37"/>
      <c r="B136" s="38"/>
      <c r="C136" s="39"/>
      <c r="D136" s="210" t="s">
        <v>141</v>
      </c>
      <c r="E136" s="39"/>
      <c r="F136" s="211" t="s">
        <v>213</v>
      </c>
      <c r="G136" s="39"/>
      <c r="H136" s="39"/>
      <c r="I136" s="146"/>
      <c r="J136" s="39"/>
      <c r="K136" s="39"/>
      <c r="L136" s="43"/>
      <c r="M136" s="212"/>
      <c r="N136" s="213"/>
      <c r="O136" s="84"/>
      <c r="P136" s="84"/>
      <c r="Q136" s="84"/>
      <c r="R136" s="84"/>
      <c r="S136" s="84"/>
      <c r="T136" s="85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5" t="s">
        <v>141</v>
      </c>
      <c r="AU136" s="15" t="s">
        <v>80</v>
      </c>
    </row>
    <row r="137" s="2" customFormat="1">
      <c r="A137" s="37"/>
      <c r="B137" s="38"/>
      <c r="C137" s="39"/>
      <c r="D137" s="210" t="s">
        <v>143</v>
      </c>
      <c r="E137" s="39"/>
      <c r="F137" s="214" t="s">
        <v>635</v>
      </c>
      <c r="G137" s="39"/>
      <c r="H137" s="39"/>
      <c r="I137" s="146"/>
      <c r="J137" s="39"/>
      <c r="K137" s="39"/>
      <c r="L137" s="43"/>
      <c r="M137" s="212"/>
      <c r="N137" s="213"/>
      <c r="O137" s="84"/>
      <c r="P137" s="84"/>
      <c r="Q137" s="84"/>
      <c r="R137" s="84"/>
      <c r="S137" s="84"/>
      <c r="T137" s="85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5" t="s">
        <v>143</v>
      </c>
      <c r="AU137" s="15" t="s">
        <v>80</v>
      </c>
    </row>
    <row r="138" s="2" customFormat="1" ht="16.5" customHeight="1">
      <c r="A138" s="37"/>
      <c r="B138" s="38"/>
      <c r="C138" s="215" t="s">
        <v>243</v>
      </c>
      <c r="D138" s="215" t="s">
        <v>349</v>
      </c>
      <c r="E138" s="216" t="s">
        <v>350</v>
      </c>
      <c r="F138" s="217" t="s">
        <v>351</v>
      </c>
      <c r="G138" s="218" t="s">
        <v>277</v>
      </c>
      <c r="H138" s="219">
        <v>155</v>
      </c>
      <c r="I138" s="220"/>
      <c r="J138" s="221">
        <f>ROUND(I138*H138,2)</f>
        <v>0</v>
      </c>
      <c r="K138" s="217" t="s">
        <v>39</v>
      </c>
      <c r="L138" s="222"/>
      <c r="M138" s="223" t="s">
        <v>39</v>
      </c>
      <c r="N138" s="224" t="s">
        <v>53</v>
      </c>
      <c r="O138" s="84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8" t="s">
        <v>180</v>
      </c>
      <c r="AT138" s="208" t="s">
        <v>349</v>
      </c>
      <c r="AU138" s="208" t="s">
        <v>80</v>
      </c>
      <c r="AY138" s="15" t="s">
        <v>139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5" t="s">
        <v>138</v>
      </c>
      <c r="BK138" s="209">
        <f>ROUND(I138*H138,2)</f>
        <v>0</v>
      </c>
      <c r="BL138" s="15" t="s">
        <v>138</v>
      </c>
      <c r="BM138" s="208" t="s">
        <v>636</v>
      </c>
    </row>
    <row r="139" s="2" customFormat="1">
      <c r="A139" s="37"/>
      <c r="B139" s="38"/>
      <c r="C139" s="39"/>
      <c r="D139" s="210" t="s">
        <v>141</v>
      </c>
      <c r="E139" s="39"/>
      <c r="F139" s="211" t="s">
        <v>351</v>
      </c>
      <c r="G139" s="39"/>
      <c r="H139" s="39"/>
      <c r="I139" s="146"/>
      <c r="J139" s="39"/>
      <c r="K139" s="39"/>
      <c r="L139" s="43"/>
      <c r="M139" s="212"/>
      <c r="N139" s="213"/>
      <c r="O139" s="84"/>
      <c r="P139" s="84"/>
      <c r="Q139" s="84"/>
      <c r="R139" s="84"/>
      <c r="S139" s="84"/>
      <c r="T139" s="85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5" t="s">
        <v>141</v>
      </c>
      <c r="AU139" s="15" t="s">
        <v>80</v>
      </c>
    </row>
    <row r="140" s="2" customFormat="1">
      <c r="A140" s="37"/>
      <c r="B140" s="38"/>
      <c r="C140" s="39"/>
      <c r="D140" s="210" t="s">
        <v>143</v>
      </c>
      <c r="E140" s="39"/>
      <c r="F140" s="214" t="s">
        <v>637</v>
      </c>
      <c r="G140" s="39"/>
      <c r="H140" s="39"/>
      <c r="I140" s="146"/>
      <c r="J140" s="39"/>
      <c r="K140" s="39"/>
      <c r="L140" s="43"/>
      <c r="M140" s="212"/>
      <c r="N140" s="213"/>
      <c r="O140" s="84"/>
      <c r="P140" s="84"/>
      <c r="Q140" s="84"/>
      <c r="R140" s="84"/>
      <c r="S140" s="84"/>
      <c r="T140" s="85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5" t="s">
        <v>143</v>
      </c>
      <c r="AU140" s="15" t="s">
        <v>80</v>
      </c>
    </row>
    <row r="141" s="2" customFormat="1" ht="21.75" customHeight="1">
      <c r="A141" s="37"/>
      <c r="B141" s="38"/>
      <c r="C141" s="215" t="s">
        <v>248</v>
      </c>
      <c r="D141" s="215" t="s">
        <v>349</v>
      </c>
      <c r="E141" s="216" t="s">
        <v>354</v>
      </c>
      <c r="F141" s="217" t="s">
        <v>355</v>
      </c>
      <c r="G141" s="218" t="s">
        <v>164</v>
      </c>
      <c r="H141" s="219">
        <v>27</v>
      </c>
      <c r="I141" s="220"/>
      <c r="J141" s="221">
        <f>ROUND(I141*H141,2)</f>
        <v>0</v>
      </c>
      <c r="K141" s="217" t="s">
        <v>39</v>
      </c>
      <c r="L141" s="222"/>
      <c r="M141" s="223" t="s">
        <v>39</v>
      </c>
      <c r="N141" s="224" t="s">
        <v>53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8" t="s">
        <v>180</v>
      </c>
      <c r="AT141" s="208" t="s">
        <v>349</v>
      </c>
      <c r="AU141" s="208" t="s">
        <v>80</v>
      </c>
      <c r="AY141" s="15" t="s">
        <v>139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138</v>
      </c>
      <c r="BK141" s="209">
        <f>ROUND(I141*H141,2)</f>
        <v>0</v>
      </c>
      <c r="BL141" s="15" t="s">
        <v>138</v>
      </c>
      <c r="BM141" s="208" t="s">
        <v>638</v>
      </c>
    </row>
    <row r="142" s="2" customFormat="1">
      <c r="A142" s="37"/>
      <c r="B142" s="38"/>
      <c r="C142" s="39"/>
      <c r="D142" s="210" t="s">
        <v>141</v>
      </c>
      <c r="E142" s="39"/>
      <c r="F142" s="211" t="s">
        <v>355</v>
      </c>
      <c r="G142" s="39"/>
      <c r="H142" s="39"/>
      <c r="I142" s="146"/>
      <c r="J142" s="39"/>
      <c r="K142" s="39"/>
      <c r="L142" s="43"/>
      <c r="M142" s="212"/>
      <c r="N142" s="213"/>
      <c r="O142" s="84"/>
      <c r="P142" s="84"/>
      <c r="Q142" s="84"/>
      <c r="R142" s="84"/>
      <c r="S142" s="84"/>
      <c r="T142" s="85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5" t="s">
        <v>141</v>
      </c>
      <c r="AU142" s="15" t="s">
        <v>80</v>
      </c>
    </row>
    <row r="143" s="2" customFormat="1">
      <c r="A143" s="37"/>
      <c r="B143" s="38"/>
      <c r="C143" s="39"/>
      <c r="D143" s="210" t="s">
        <v>143</v>
      </c>
      <c r="E143" s="39"/>
      <c r="F143" s="214" t="s">
        <v>639</v>
      </c>
      <c r="G143" s="39"/>
      <c r="H143" s="39"/>
      <c r="I143" s="146"/>
      <c r="J143" s="39"/>
      <c r="K143" s="39"/>
      <c r="L143" s="43"/>
      <c r="M143" s="212"/>
      <c r="N143" s="213"/>
      <c r="O143" s="84"/>
      <c r="P143" s="84"/>
      <c r="Q143" s="84"/>
      <c r="R143" s="84"/>
      <c r="S143" s="84"/>
      <c r="T143" s="85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5" t="s">
        <v>143</v>
      </c>
      <c r="AU143" s="15" t="s">
        <v>80</v>
      </c>
    </row>
    <row r="144" s="2" customFormat="1" ht="21.75" customHeight="1">
      <c r="A144" s="37"/>
      <c r="B144" s="38"/>
      <c r="C144" s="215" t="s">
        <v>7</v>
      </c>
      <c r="D144" s="215" t="s">
        <v>349</v>
      </c>
      <c r="E144" s="216" t="s">
        <v>359</v>
      </c>
      <c r="F144" s="217" t="s">
        <v>360</v>
      </c>
      <c r="G144" s="218" t="s">
        <v>164</v>
      </c>
      <c r="H144" s="219">
        <v>6</v>
      </c>
      <c r="I144" s="220"/>
      <c r="J144" s="221">
        <f>ROUND(I144*H144,2)</f>
        <v>0</v>
      </c>
      <c r="K144" s="217" t="s">
        <v>39</v>
      </c>
      <c r="L144" s="222"/>
      <c r="M144" s="223" t="s">
        <v>39</v>
      </c>
      <c r="N144" s="224" t="s">
        <v>53</v>
      </c>
      <c r="O144" s="84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8" t="s">
        <v>180</v>
      </c>
      <c r="AT144" s="208" t="s">
        <v>349</v>
      </c>
      <c r="AU144" s="208" t="s">
        <v>80</v>
      </c>
      <c r="AY144" s="15" t="s">
        <v>139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138</v>
      </c>
      <c r="BK144" s="209">
        <f>ROUND(I144*H144,2)</f>
        <v>0</v>
      </c>
      <c r="BL144" s="15" t="s">
        <v>138</v>
      </c>
      <c r="BM144" s="208" t="s">
        <v>640</v>
      </c>
    </row>
    <row r="145" s="2" customFormat="1">
      <c r="A145" s="37"/>
      <c r="B145" s="38"/>
      <c r="C145" s="39"/>
      <c r="D145" s="210" t="s">
        <v>141</v>
      </c>
      <c r="E145" s="39"/>
      <c r="F145" s="211" t="s">
        <v>360</v>
      </c>
      <c r="G145" s="39"/>
      <c r="H145" s="39"/>
      <c r="I145" s="146"/>
      <c r="J145" s="39"/>
      <c r="K145" s="39"/>
      <c r="L145" s="43"/>
      <c r="M145" s="212"/>
      <c r="N145" s="213"/>
      <c r="O145" s="84"/>
      <c r="P145" s="84"/>
      <c r="Q145" s="84"/>
      <c r="R145" s="84"/>
      <c r="S145" s="84"/>
      <c r="T145" s="85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5" t="s">
        <v>141</v>
      </c>
      <c r="AU145" s="15" t="s">
        <v>80</v>
      </c>
    </row>
    <row r="146" s="2" customFormat="1">
      <c r="A146" s="37"/>
      <c r="B146" s="38"/>
      <c r="C146" s="39"/>
      <c r="D146" s="210" t="s">
        <v>143</v>
      </c>
      <c r="E146" s="39"/>
      <c r="F146" s="214" t="s">
        <v>641</v>
      </c>
      <c r="G146" s="39"/>
      <c r="H146" s="39"/>
      <c r="I146" s="146"/>
      <c r="J146" s="39"/>
      <c r="K146" s="39"/>
      <c r="L146" s="43"/>
      <c r="M146" s="212"/>
      <c r="N146" s="213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5" t="s">
        <v>143</v>
      </c>
      <c r="AU146" s="15" t="s">
        <v>80</v>
      </c>
    </row>
    <row r="147" s="2" customFormat="1" ht="21.75" customHeight="1">
      <c r="A147" s="37"/>
      <c r="B147" s="38"/>
      <c r="C147" s="215" t="s">
        <v>257</v>
      </c>
      <c r="D147" s="215" t="s">
        <v>349</v>
      </c>
      <c r="E147" s="216" t="s">
        <v>364</v>
      </c>
      <c r="F147" s="217" t="s">
        <v>365</v>
      </c>
      <c r="G147" s="218" t="s">
        <v>164</v>
      </c>
      <c r="H147" s="219">
        <v>4</v>
      </c>
      <c r="I147" s="220"/>
      <c r="J147" s="221">
        <f>ROUND(I147*H147,2)</f>
        <v>0</v>
      </c>
      <c r="K147" s="217" t="s">
        <v>39</v>
      </c>
      <c r="L147" s="222"/>
      <c r="M147" s="223" t="s">
        <v>39</v>
      </c>
      <c r="N147" s="224" t="s">
        <v>53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8" t="s">
        <v>180</v>
      </c>
      <c r="AT147" s="208" t="s">
        <v>349</v>
      </c>
      <c r="AU147" s="208" t="s">
        <v>80</v>
      </c>
      <c r="AY147" s="15" t="s">
        <v>139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138</v>
      </c>
      <c r="BK147" s="209">
        <f>ROUND(I147*H147,2)</f>
        <v>0</v>
      </c>
      <c r="BL147" s="15" t="s">
        <v>138</v>
      </c>
      <c r="BM147" s="208" t="s">
        <v>642</v>
      </c>
    </row>
    <row r="148" s="2" customFormat="1">
      <c r="A148" s="37"/>
      <c r="B148" s="38"/>
      <c r="C148" s="39"/>
      <c r="D148" s="210" t="s">
        <v>141</v>
      </c>
      <c r="E148" s="39"/>
      <c r="F148" s="211" t="s">
        <v>365</v>
      </c>
      <c r="G148" s="39"/>
      <c r="H148" s="39"/>
      <c r="I148" s="146"/>
      <c r="J148" s="39"/>
      <c r="K148" s="39"/>
      <c r="L148" s="43"/>
      <c r="M148" s="212"/>
      <c r="N148" s="213"/>
      <c r="O148" s="84"/>
      <c r="P148" s="84"/>
      <c r="Q148" s="84"/>
      <c r="R148" s="84"/>
      <c r="S148" s="84"/>
      <c r="T148" s="85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5" t="s">
        <v>141</v>
      </c>
      <c r="AU148" s="15" t="s">
        <v>80</v>
      </c>
    </row>
    <row r="149" s="2" customFormat="1">
      <c r="A149" s="37"/>
      <c r="B149" s="38"/>
      <c r="C149" s="39"/>
      <c r="D149" s="210" t="s">
        <v>143</v>
      </c>
      <c r="E149" s="39"/>
      <c r="F149" s="214" t="s">
        <v>643</v>
      </c>
      <c r="G149" s="39"/>
      <c r="H149" s="39"/>
      <c r="I149" s="146"/>
      <c r="J149" s="39"/>
      <c r="K149" s="39"/>
      <c r="L149" s="43"/>
      <c r="M149" s="212"/>
      <c r="N149" s="213"/>
      <c r="O149" s="84"/>
      <c r="P149" s="84"/>
      <c r="Q149" s="84"/>
      <c r="R149" s="84"/>
      <c r="S149" s="84"/>
      <c r="T149" s="85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5" t="s">
        <v>143</v>
      </c>
      <c r="AU149" s="15" t="s">
        <v>80</v>
      </c>
    </row>
    <row r="150" s="2" customFormat="1" ht="21.75" customHeight="1">
      <c r="A150" s="37"/>
      <c r="B150" s="38"/>
      <c r="C150" s="215" t="s">
        <v>263</v>
      </c>
      <c r="D150" s="215" t="s">
        <v>349</v>
      </c>
      <c r="E150" s="216" t="s">
        <v>369</v>
      </c>
      <c r="F150" s="217" t="s">
        <v>370</v>
      </c>
      <c r="G150" s="218" t="s">
        <v>164</v>
      </c>
      <c r="H150" s="219">
        <v>4</v>
      </c>
      <c r="I150" s="220"/>
      <c r="J150" s="221">
        <f>ROUND(I150*H150,2)</f>
        <v>0</v>
      </c>
      <c r="K150" s="217" t="s">
        <v>39</v>
      </c>
      <c r="L150" s="222"/>
      <c r="M150" s="223" t="s">
        <v>39</v>
      </c>
      <c r="N150" s="224" t="s">
        <v>53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8" t="s">
        <v>180</v>
      </c>
      <c r="AT150" s="208" t="s">
        <v>349</v>
      </c>
      <c r="AU150" s="208" t="s">
        <v>80</v>
      </c>
      <c r="AY150" s="15" t="s">
        <v>139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138</v>
      </c>
      <c r="BK150" s="209">
        <f>ROUND(I150*H150,2)</f>
        <v>0</v>
      </c>
      <c r="BL150" s="15" t="s">
        <v>138</v>
      </c>
      <c r="BM150" s="208" t="s">
        <v>644</v>
      </c>
    </row>
    <row r="151" s="2" customFormat="1">
      <c r="A151" s="37"/>
      <c r="B151" s="38"/>
      <c r="C151" s="39"/>
      <c r="D151" s="210" t="s">
        <v>141</v>
      </c>
      <c r="E151" s="39"/>
      <c r="F151" s="211" t="s">
        <v>370</v>
      </c>
      <c r="G151" s="39"/>
      <c r="H151" s="39"/>
      <c r="I151" s="146"/>
      <c r="J151" s="39"/>
      <c r="K151" s="39"/>
      <c r="L151" s="43"/>
      <c r="M151" s="212"/>
      <c r="N151" s="213"/>
      <c r="O151" s="84"/>
      <c r="P151" s="84"/>
      <c r="Q151" s="84"/>
      <c r="R151" s="84"/>
      <c r="S151" s="84"/>
      <c r="T151" s="85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5" t="s">
        <v>141</v>
      </c>
      <c r="AU151" s="15" t="s">
        <v>80</v>
      </c>
    </row>
    <row r="152" s="2" customFormat="1">
      <c r="A152" s="37"/>
      <c r="B152" s="38"/>
      <c r="C152" s="39"/>
      <c r="D152" s="210" t="s">
        <v>143</v>
      </c>
      <c r="E152" s="39"/>
      <c r="F152" s="214" t="s">
        <v>645</v>
      </c>
      <c r="G152" s="39"/>
      <c r="H152" s="39"/>
      <c r="I152" s="146"/>
      <c r="J152" s="39"/>
      <c r="K152" s="39"/>
      <c r="L152" s="43"/>
      <c r="M152" s="212"/>
      <c r="N152" s="213"/>
      <c r="O152" s="84"/>
      <c r="P152" s="84"/>
      <c r="Q152" s="84"/>
      <c r="R152" s="84"/>
      <c r="S152" s="84"/>
      <c r="T152" s="85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5" t="s">
        <v>143</v>
      </c>
      <c r="AU152" s="15" t="s">
        <v>80</v>
      </c>
    </row>
    <row r="153" s="2" customFormat="1" ht="21.75" customHeight="1">
      <c r="A153" s="37"/>
      <c r="B153" s="38"/>
      <c r="C153" s="215" t="s">
        <v>268</v>
      </c>
      <c r="D153" s="215" t="s">
        <v>349</v>
      </c>
      <c r="E153" s="216" t="s">
        <v>374</v>
      </c>
      <c r="F153" s="217" t="s">
        <v>375</v>
      </c>
      <c r="G153" s="218" t="s">
        <v>164</v>
      </c>
      <c r="H153" s="219">
        <v>3</v>
      </c>
      <c r="I153" s="220"/>
      <c r="J153" s="221">
        <f>ROUND(I153*H153,2)</f>
        <v>0</v>
      </c>
      <c r="K153" s="217" t="s">
        <v>39</v>
      </c>
      <c r="L153" s="222"/>
      <c r="M153" s="223" t="s">
        <v>39</v>
      </c>
      <c r="N153" s="224" t="s">
        <v>53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8" t="s">
        <v>180</v>
      </c>
      <c r="AT153" s="208" t="s">
        <v>349</v>
      </c>
      <c r="AU153" s="208" t="s">
        <v>80</v>
      </c>
      <c r="AY153" s="15" t="s">
        <v>139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138</v>
      </c>
      <c r="BK153" s="209">
        <f>ROUND(I153*H153,2)</f>
        <v>0</v>
      </c>
      <c r="BL153" s="15" t="s">
        <v>138</v>
      </c>
      <c r="BM153" s="208" t="s">
        <v>646</v>
      </c>
    </row>
    <row r="154" s="2" customFormat="1">
      <c r="A154" s="37"/>
      <c r="B154" s="38"/>
      <c r="C154" s="39"/>
      <c r="D154" s="210" t="s">
        <v>141</v>
      </c>
      <c r="E154" s="39"/>
      <c r="F154" s="211" t="s">
        <v>375</v>
      </c>
      <c r="G154" s="39"/>
      <c r="H154" s="39"/>
      <c r="I154" s="146"/>
      <c r="J154" s="39"/>
      <c r="K154" s="39"/>
      <c r="L154" s="43"/>
      <c r="M154" s="212"/>
      <c r="N154" s="213"/>
      <c r="O154" s="84"/>
      <c r="P154" s="84"/>
      <c r="Q154" s="84"/>
      <c r="R154" s="84"/>
      <c r="S154" s="84"/>
      <c r="T154" s="8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5" t="s">
        <v>141</v>
      </c>
      <c r="AU154" s="15" t="s">
        <v>80</v>
      </c>
    </row>
    <row r="155" s="2" customFormat="1">
      <c r="A155" s="37"/>
      <c r="B155" s="38"/>
      <c r="C155" s="39"/>
      <c r="D155" s="210" t="s">
        <v>143</v>
      </c>
      <c r="E155" s="39"/>
      <c r="F155" s="214" t="s">
        <v>377</v>
      </c>
      <c r="G155" s="39"/>
      <c r="H155" s="39"/>
      <c r="I155" s="146"/>
      <c r="J155" s="39"/>
      <c r="K155" s="39"/>
      <c r="L155" s="43"/>
      <c r="M155" s="212"/>
      <c r="N155" s="213"/>
      <c r="O155" s="84"/>
      <c r="P155" s="84"/>
      <c r="Q155" s="84"/>
      <c r="R155" s="84"/>
      <c r="S155" s="84"/>
      <c r="T155" s="85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5" t="s">
        <v>143</v>
      </c>
      <c r="AU155" s="15" t="s">
        <v>80</v>
      </c>
    </row>
    <row r="156" s="2" customFormat="1" ht="21.75" customHeight="1">
      <c r="A156" s="37"/>
      <c r="B156" s="38"/>
      <c r="C156" s="215" t="s">
        <v>274</v>
      </c>
      <c r="D156" s="215" t="s">
        <v>349</v>
      </c>
      <c r="E156" s="216" t="s">
        <v>379</v>
      </c>
      <c r="F156" s="217" t="s">
        <v>380</v>
      </c>
      <c r="G156" s="218" t="s">
        <v>164</v>
      </c>
      <c r="H156" s="219">
        <v>3</v>
      </c>
      <c r="I156" s="220"/>
      <c r="J156" s="221">
        <f>ROUND(I156*H156,2)</f>
        <v>0</v>
      </c>
      <c r="K156" s="217" t="s">
        <v>39</v>
      </c>
      <c r="L156" s="222"/>
      <c r="M156" s="223" t="s">
        <v>39</v>
      </c>
      <c r="N156" s="224" t="s">
        <v>53</v>
      </c>
      <c r="O156" s="84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8" t="s">
        <v>180</v>
      </c>
      <c r="AT156" s="208" t="s">
        <v>349</v>
      </c>
      <c r="AU156" s="208" t="s">
        <v>80</v>
      </c>
      <c r="AY156" s="15" t="s">
        <v>139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5" t="s">
        <v>138</v>
      </c>
      <c r="BK156" s="209">
        <f>ROUND(I156*H156,2)</f>
        <v>0</v>
      </c>
      <c r="BL156" s="15" t="s">
        <v>138</v>
      </c>
      <c r="BM156" s="208" t="s">
        <v>647</v>
      </c>
    </row>
    <row r="157" s="2" customFormat="1">
      <c r="A157" s="37"/>
      <c r="B157" s="38"/>
      <c r="C157" s="39"/>
      <c r="D157" s="210" t="s">
        <v>141</v>
      </c>
      <c r="E157" s="39"/>
      <c r="F157" s="211" t="s">
        <v>380</v>
      </c>
      <c r="G157" s="39"/>
      <c r="H157" s="39"/>
      <c r="I157" s="146"/>
      <c r="J157" s="39"/>
      <c r="K157" s="39"/>
      <c r="L157" s="43"/>
      <c r="M157" s="212"/>
      <c r="N157" s="213"/>
      <c r="O157" s="84"/>
      <c r="P157" s="84"/>
      <c r="Q157" s="84"/>
      <c r="R157" s="84"/>
      <c r="S157" s="84"/>
      <c r="T157" s="85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5" t="s">
        <v>141</v>
      </c>
      <c r="AU157" s="15" t="s">
        <v>80</v>
      </c>
    </row>
    <row r="158" s="2" customFormat="1">
      <c r="A158" s="37"/>
      <c r="B158" s="38"/>
      <c r="C158" s="39"/>
      <c r="D158" s="210" t="s">
        <v>143</v>
      </c>
      <c r="E158" s="39"/>
      <c r="F158" s="214" t="s">
        <v>382</v>
      </c>
      <c r="G158" s="39"/>
      <c r="H158" s="39"/>
      <c r="I158" s="146"/>
      <c r="J158" s="39"/>
      <c r="K158" s="39"/>
      <c r="L158" s="43"/>
      <c r="M158" s="212"/>
      <c r="N158" s="213"/>
      <c r="O158" s="84"/>
      <c r="P158" s="84"/>
      <c r="Q158" s="84"/>
      <c r="R158" s="84"/>
      <c r="S158" s="84"/>
      <c r="T158" s="85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5" t="s">
        <v>143</v>
      </c>
      <c r="AU158" s="15" t="s">
        <v>80</v>
      </c>
    </row>
    <row r="159" s="2" customFormat="1" ht="21.75" customHeight="1">
      <c r="A159" s="37"/>
      <c r="B159" s="38"/>
      <c r="C159" s="215" t="s">
        <v>280</v>
      </c>
      <c r="D159" s="215" t="s">
        <v>349</v>
      </c>
      <c r="E159" s="216" t="s">
        <v>384</v>
      </c>
      <c r="F159" s="217" t="s">
        <v>385</v>
      </c>
      <c r="G159" s="218" t="s">
        <v>164</v>
      </c>
      <c r="H159" s="219">
        <v>2</v>
      </c>
      <c r="I159" s="220"/>
      <c r="J159" s="221">
        <f>ROUND(I159*H159,2)</f>
        <v>0</v>
      </c>
      <c r="K159" s="217" t="s">
        <v>39</v>
      </c>
      <c r="L159" s="222"/>
      <c r="M159" s="223" t="s">
        <v>39</v>
      </c>
      <c r="N159" s="224" t="s">
        <v>53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8" t="s">
        <v>180</v>
      </c>
      <c r="AT159" s="208" t="s">
        <v>349</v>
      </c>
      <c r="AU159" s="208" t="s">
        <v>80</v>
      </c>
      <c r="AY159" s="15" t="s">
        <v>139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138</v>
      </c>
      <c r="BK159" s="209">
        <f>ROUND(I159*H159,2)</f>
        <v>0</v>
      </c>
      <c r="BL159" s="15" t="s">
        <v>138</v>
      </c>
      <c r="BM159" s="208" t="s">
        <v>648</v>
      </c>
    </row>
    <row r="160" s="2" customFormat="1">
      <c r="A160" s="37"/>
      <c r="B160" s="38"/>
      <c r="C160" s="39"/>
      <c r="D160" s="210" t="s">
        <v>141</v>
      </c>
      <c r="E160" s="39"/>
      <c r="F160" s="211" t="s">
        <v>385</v>
      </c>
      <c r="G160" s="39"/>
      <c r="H160" s="39"/>
      <c r="I160" s="146"/>
      <c r="J160" s="39"/>
      <c r="K160" s="39"/>
      <c r="L160" s="43"/>
      <c r="M160" s="212"/>
      <c r="N160" s="213"/>
      <c r="O160" s="84"/>
      <c r="P160" s="84"/>
      <c r="Q160" s="84"/>
      <c r="R160" s="84"/>
      <c r="S160" s="84"/>
      <c r="T160" s="85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5" t="s">
        <v>141</v>
      </c>
      <c r="AU160" s="15" t="s">
        <v>80</v>
      </c>
    </row>
    <row r="161" s="2" customFormat="1">
      <c r="A161" s="37"/>
      <c r="B161" s="38"/>
      <c r="C161" s="39"/>
      <c r="D161" s="210" t="s">
        <v>143</v>
      </c>
      <c r="E161" s="39"/>
      <c r="F161" s="214" t="s">
        <v>387</v>
      </c>
      <c r="G161" s="39"/>
      <c r="H161" s="39"/>
      <c r="I161" s="146"/>
      <c r="J161" s="39"/>
      <c r="K161" s="39"/>
      <c r="L161" s="43"/>
      <c r="M161" s="212"/>
      <c r="N161" s="213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5" t="s">
        <v>143</v>
      </c>
      <c r="AU161" s="15" t="s">
        <v>80</v>
      </c>
    </row>
    <row r="162" s="2" customFormat="1" ht="21.75" customHeight="1">
      <c r="A162" s="37"/>
      <c r="B162" s="38"/>
      <c r="C162" s="215" t="s">
        <v>286</v>
      </c>
      <c r="D162" s="215" t="s">
        <v>349</v>
      </c>
      <c r="E162" s="216" t="s">
        <v>389</v>
      </c>
      <c r="F162" s="217" t="s">
        <v>390</v>
      </c>
      <c r="G162" s="218" t="s">
        <v>164</v>
      </c>
      <c r="H162" s="219">
        <v>3</v>
      </c>
      <c r="I162" s="220"/>
      <c r="J162" s="221">
        <f>ROUND(I162*H162,2)</f>
        <v>0</v>
      </c>
      <c r="K162" s="217" t="s">
        <v>39</v>
      </c>
      <c r="L162" s="222"/>
      <c r="M162" s="223" t="s">
        <v>39</v>
      </c>
      <c r="N162" s="224" t="s">
        <v>53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8" t="s">
        <v>180</v>
      </c>
      <c r="AT162" s="208" t="s">
        <v>349</v>
      </c>
      <c r="AU162" s="208" t="s">
        <v>80</v>
      </c>
      <c r="AY162" s="15" t="s">
        <v>139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138</v>
      </c>
      <c r="BK162" s="209">
        <f>ROUND(I162*H162,2)</f>
        <v>0</v>
      </c>
      <c r="BL162" s="15" t="s">
        <v>138</v>
      </c>
      <c r="BM162" s="208" t="s">
        <v>649</v>
      </c>
    </row>
    <row r="163" s="2" customFormat="1">
      <c r="A163" s="37"/>
      <c r="B163" s="38"/>
      <c r="C163" s="39"/>
      <c r="D163" s="210" t="s">
        <v>141</v>
      </c>
      <c r="E163" s="39"/>
      <c r="F163" s="211" t="s">
        <v>390</v>
      </c>
      <c r="G163" s="39"/>
      <c r="H163" s="39"/>
      <c r="I163" s="146"/>
      <c r="J163" s="39"/>
      <c r="K163" s="39"/>
      <c r="L163" s="43"/>
      <c r="M163" s="212"/>
      <c r="N163" s="213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5" t="s">
        <v>141</v>
      </c>
      <c r="AU163" s="15" t="s">
        <v>80</v>
      </c>
    </row>
    <row r="164" s="2" customFormat="1">
      <c r="A164" s="37"/>
      <c r="B164" s="38"/>
      <c r="C164" s="39"/>
      <c r="D164" s="210" t="s">
        <v>143</v>
      </c>
      <c r="E164" s="39"/>
      <c r="F164" s="214" t="s">
        <v>392</v>
      </c>
      <c r="G164" s="39"/>
      <c r="H164" s="39"/>
      <c r="I164" s="146"/>
      <c r="J164" s="39"/>
      <c r="K164" s="39"/>
      <c r="L164" s="43"/>
      <c r="M164" s="212"/>
      <c r="N164" s="213"/>
      <c r="O164" s="84"/>
      <c r="P164" s="84"/>
      <c r="Q164" s="84"/>
      <c r="R164" s="84"/>
      <c r="S164" s="84"/>
      <c r="T164" s="85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5" t="s">
        <v>143</v>
      </c>
      <c r="AU164" s="15" t="s">
        <v>80</v>
      </c>
    </row>
    <row r="165" s="2" customFormat="1" ht="21.75" customHeight="1">
      <c r="A165" s="37"/>
      <c r="B165" s="38"/>
      <c r="C165" s="215" t="s">
        <v>291</v>
      </c>
      <c r="D165" s="215" t="s">
        <v>349</v>
      </c>
      <c r="E165" s="216" t="s">
        <v>394</v>
      </c>
      <c r="F165" s="217" t="s">
        <v>395</v>
      </c>
      <c r="G165" s="218" t="s">
        <v>164</v>
      </c>
      <c r="H165" s="219">
        <v>2</v>
      </c>
      <c r="I165" s="220"/>
      <c r="J165" s="221">
        <f>ROUND(I165*H165,2)</f>
        <v>0</v>
      </c>
      <c r="K165" s="217" t="s">
        <v>39</v>
      </c>
      <c r="L165" s="222"/>
      <c r="M165" s="223" t="s">
        <v>39</v>
      </c>
      <c r="N165" s="224" t="s">
        <v>53</v>
      </c>
      <c r="O165" s="84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8" t="s">
        <v>180</v>
      </c>
      <c r="AT165" s="208" t="s">
        <v>349</v>
      </c>
      <c r="AU165" s="208" t="s">
        <v>80</v>
      </c>
      <c r="AY165" s="15" t="s">
        <v>139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138</v>
      </c>
      <c r="BK165" s="209">
        <f>ROUND(I165*H165,2)</f>
        <v>0</v>
      </c>
      <c r="BL165" s="15" t="s">
        <v>138</v>
      </c>
      <c r="BM165" s="208" t="s">
        <v>650</v>
      </c>
    </row>
    <row r="166" s="2" customFormat="1">
      <c r="A166" s="37"/>
      <c r="B166" s="38"/>
      <c r="C166" s="39"/>
      <c r="D166" s="210" t="s">
        <v>141</v>
      </c>
      <c r="E166" s="39"/>
      <c r="F166" s="211" t="s">
        <v>395</v>
      </c>
      <c r="G166" s="39"/>
      <c r="H166" s="39"/>
      <c r="I166" s="146"/>
      <c r="J166" s="39"/>
      <c r="K166" s="39"/>
      <c r="L166" s="43"/>
      <c r="M166" s="212"/>
      <c r="N166" s="213"/>
      <c r="O166" s="84"/>
      <c r="P166" s="84"/>
      <c r="Q166" s="84"/>
      <c r="R166" s="84"/>
      <c r="S166" s="84"/>
      <c r="T166" s="85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5" t="s">
        <v>141</v>
      </c>
      <c r="AU166" s="15" t="s">
        <v>80</v>
      </c>
    </row>
    <row r="167" s="2" customFormat="1">
      <c r="A167" s="37"/>
      <c r="B167" s="38"/>
      <c r="C167" s="39"/>
      <c r="D167" s="210" t="s">
        <v>143</v>
      </c>
      <c r="E167" s="39"/>
      <c r="F167" s="214" t="s">
        <v>397</v>
      </c>
      <c r="G167" s="39"/>
      <c r="H167" s="39"/>
      <c r="I167" s="146"/>
      <c r="J167" s="39"/>
      <c r="K167" s="39"/>
      <c r="L167" s="43"/>
      <c r="M167" s="212"/>
      <c r="N167" s="213"/>
      <c r="O167" s="84"/>
      <c r="P167" s="84"/>
      <c r="Q167" s="84"/>
      <c r="R167" s="84"/>
      <c r="S167" s="84"/>
      <c r="T167" s="85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5" t="s">
        <v>143</v>
      </c>
      <c r="AU167" s="15" t="s">
        <v>80</v>
      </c>
    </row>
    <row r="168" s="2" customFormat="1" ht="21.75" customHeight="1">
      <c r="A168" s="37"/>
      <c r="B168" s="38"/>
      <c r="C168" s="215" t="s">
        <v>296</v>
      </c>
      <c r="D168" s="215" t="s">
        <v>349</v>
      </c>
      <c r="E168" s="216" t="s">
        <v>399</v>
      </c>
      <c r="F168" s="217" t="s">
        <v>400</v>
      </c>
      <c r="G168" s="218" t="s">
        <v>164</v>
      </c>
      <c r="H168" s="219">
        <v>2</v>
      </c>
      <c r="I168" s="220"/>
      <c r="J168" s="221">
        <f>ROUND(I168*H168,2)</f>
        <v>0</v>
      </c>
      <c r="K168" s="217" t="s">
        <v>39</v>
      </c>
      <c r="L168" s="222"/>
      <c r="M168" s="223" t="s">
        <v>39</v>
      </c>
      <c r="N168" s="224" t="s">
        <v>53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8" t="s">
        <v>180</v>
      </c>
      <c r="AT168" s="208" t="s">
        <v>349</v>
      </c>
      <c r="AU168" s="208" t="s">
        <v>80</v>
      </c>
      <c r="AY168" s="15" t="s">
        <v>139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5" t="s">
        <v>138</v>
      </c>
      <c r="BK168" s="209">
        <f>ROUND(I168*H168,2)</f>
        <v>0</v>
      </c>
      <c r="BL168" s="15" t="s">
        <v>138</v>
      </c>
      <c r="BM168" s="208" t="s">
        <v>651</v>
      </c>
    </row>
    <row r="169" s="2" customFormat="1">
      <c r="A169" s="37"/>
      <c r="B169" s="38"/>
      <c r="C169" s="39"/>
      <c r="D169" s="210" t="s">
        <v>141</v>
      </c>
      <c r="E169" s="39"/>
      <c r="F169" s="211" t="s">
        <v>400</v>
      </c>
      <c r="G169" s="39"/>
      <c r="H169" s="39"/>
      <c r="I169" s="146"/>
      <c r="J169" s="39"/>
      <c r="K169" s="39"/>
      <c r="L169" s="43"/>
      <c r="M169" s="212"/>
      <c r="N169" s="213"/>
      <c r="O169" s="84"/>
      <c r="P169" s="84"/>
      <c r="Q169" s="84"/>
      <c r="R169" s="84"/>
      <c r="S169" s="84"/>
      <c r="T169" s="85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5" t="s">
        <v>141</v>
      </c>
      <c r="AU169" s="15" t="s">
        <v>80</v>
      </c>
    </row>
    <row r="170" s="2" customFormat="1">
      <c r="A170" s="37"/>
      <c r="B170" s="38"/>
      <c r="C170" s="39"/>
      <c r="D170" s="210" t="s">
        <v>143</v>
      </c>
      <c r="E170" s="39"/>
      <c r="F170" s="214" t="s">
        <v>402</v>
      </c>
      <c r="G170" s="39"/>
      <c r="H170" s="39"/>
      <c r="I170" s="146"/>
      <c r="J170" s="39"/>
      <c r="K170" s="39"/>
      <c r="L170" s="43"/>
      <c r="M170" s="212"/>
      <c r="N170" s="213"/>
      <c r="O170" s="84"/>
      <c r="P170" s="84"/>
      <c r="Q170" s="84"/>
      <c r="R170" s="84"/>
      <c r="S170" s="84"/>
      <c r="T170" s="85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5" t="s">
        <v>143</v>
      </c>
      <c r="AU170" s="15" t="s">
        <v>80</v>
      </c>
    </row>
    <row r="171" s="2" customFormat="1" ht="21.75" customHeight="1">
      <c r="A171" s="37"/>
      <c r="B171" s="38"/>
      <c r="C171" s="215" t="s">
        <v>301</v>
      </c>
      <c r="D171" s="215" t="s">
        <v>349</v>
      </c>
      <c r="E171" s="216" t="s">
        <v>404</v>
      </c>
      <c r="F171" s="217" t="s">
        <v>405</v>
      </c>
      <c r="G171" s="218" t="s">
        <v>164</v>
      </c>
      <c r="H171" s="219">
        <v>2</v>
      </c>
      <c r="I171" s="220"/>
      <c r="J171" s="221">
        <f>ROUND(I171*H171,2)</f>
        <v>0</v>
      </c>
      <c r="K171" s="217" t="s">
        <v>39</v>
      </c>
      <c r="L171" s="222"/>
      <c r="M171" s="223" t="s">
        <v>39</v>
      </c>
      <c r="N171" s="224" t="s">
        <v>53</v>
      </c>
      <c r="O171" s="84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8" t="s">
        <v>180</v>
      </c>
      <c r="AT171" s="208" t="s">
        <v>349</v>
      </c>
      <c r="AU171" s="208" t="s">
        <v>80</v>
      </c>
      <c r="AY171" s="15" t="s">
        <v>139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138</v>
      </c>
      <c r="BK171" s="209">
        <f>ROUND(I171*H171,2)</f>
        <v>0</v>
      </c>
      <c r="BL171" s="15" t="s">
        <v>138</v>
      </c>
      <c r="BM171" s="208" t="s">
        <v>652</v>
      </c>
    </row>
    <row r="172" s="2" customFormat="1">
      <c r="A172" s="37"/>
      <c r="B172" s="38"/>
      <c r="C172" s="39"/>
      <c r="D172" s="210" t="s">
        <v>141</v>
      </c>
      <c r="E172" s="39"/>
      <c r="F172" s="211" t="s">
        <v>405</v>
      </c>
      <c r="G172" s="39"/>
      <c r="H172" s="39"/>
      <c r="I172" s="146"/>
      <c r="J172" s="39"/>
      <c r="K172" s="39"/>
      <c r="L172" s="43"/>
      <c r="M172" s="212"/>
      <c r="N172" s="213"/>
      <c r="O172" s="84"/>
      <c r="P172" s="84"/>
      <c r="Q172" s="84"/>
      <c r="R172" s="84"/>
      <c r="S172" s="84"/>
      <c r="T172" s="85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5" t="s">
        <v>141</v>
      </c>
      <c r="AU172" s="15" t="s">
        <v>80</v>
      </c>
    </row>
    <row r="173" s="2" customFormat="1">
      <c r="A173" s="37"/>
      <c r="B173" s="38"/>
      <c r="C173" s="39"/>
      <c r="D173" s="210" t="s">
        <v>143</v>
      </c>
      <c r="E173" s="39"/>
      <c r="F173" s="214" t="s">
        <v>653</v>
      </c>
      <c r="G173" s="39"/>
      <c r="H173" s="39"/>
      <c r="I173" s="146"/>
      <c r="J173" s="39"/>
      <c r="K173" s="39"/>
      <c r="L173" s="43"/>
      <c r="M173" s="212"/>
      <c r="N173" s="213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5" t="s">
        <v>143</v>
      </c>
      <c r="AU173" s="15" t="s">
        <v>80</v>
      </c>
    </row>
    <row r="174" s="2" customFormat="1" ht="21.75" customHeight="1">
      <c r="A174" s="37"/>
      <c r="B174" s="38"/>
      <c r="C174" s="215" t="s">
        <v>307</v>
      </c>
      <c r="D174" s="215" t="s">
        <v>349</v>
      </c>
      <c r="E174" s="216" t="s">
        <v>654</v>
      </c>
      <c r="F174" s="217" t="s">
        <v>655</v>
      </c>
      <c r="G174" s="218" t="s">
        <v>164</v>
      </c>
      <c r="H174" s="219">
        <v>2</v>
      </c>
      <c r="I174" s="220"/>
      <c r="J174" s="221">
        <f>ROUND(I174*H174,2)</f>
        <v>0</v>
      </c>
      <c r="K174" s="217" t="s">
        <v>39</v>
      </c>
      <c r="L174" s="222"/>
      <c r="M174" s="223" t="s">
        <v>39</v>
      </c>
      <c r="N174" s="224" t="s">
        <v>53</v>
      </c>
      <c r="O174" s="84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8" t="s">
        <v>180</v>
      </c>
      <c r="AT174" s="208" t="s">
        <v>349</v>
      </c>
      <c r="AU174" s="208" t="s">
        <v>80</v>
      </c>
      <c r="AY174" s="15" t="s">
        <v>139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138</v>
      </c>
      <c r="BK174" s="209">
        <f>ROUND(I174*H174,2)</f>
        <v>0</v>
      </c>
      <c r="BL174" s="15" t="s">
        <v>138</v>
      </c>
      <c r="BM174" s="208" t="s">
        <v>656</v>
      </c>
    </row>
    <row r="175" s="2" customFormat="1">
      <c r="A175" s="37"/>
      <c r="B175" s="38"/>
      <c r="C175" s="39"/>
      <c r="D175" s="210" t="s">
        <v>141</v>
      </c>
      <c r="E175" s="39"/>
      <c r="F175" s="211" t="s">
        <v>655</v>
      </c>
      <c r="G175" s="39"/>
      <c r="H175" s="39"/>
      <c r="I175" s="146"/>
      <c r="J175" s="39"/>
      <c r="K175" s="39"/>
      <c r="L175" s="43"/>
      <c r="M175" s="212"/>
      <c r="N175" s="213"/>
      <c r="O175" s="84"/>
      <c r="P175" s="84"/>
      <c r="Q175" s="84"/>
      <c r="R175" s="84"/>
      <c r="S175" s="84"/>
      <c r="T175" s="85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5" t="s">
        <v>141</v>
      </c>
      <c r="AU175" s="15" t="s">
        <v>80</v>
      </c>
    </row>
    <row r="176" s="2" customFormat="1">
      <c r="A176" s="37"/>
      <c r="B176" s="38"/>
      <c r="C176" s="39"/>
      <c r="D176" s="210" t="s">
        <v>143</v>
      </c>
      <c r="E176" s="39"/>
      <c r="F176" s="214" t="s">
        <v>657</v>
      </c>
      <c r="G176" s="39"/>
      <c r="H176" s="39"/>
      <c r="I176" s="146"/>
      <c r="J176" s="39"/>
      <c r="K176" s="39"/>
      <c r="L176" s="43"/>
      <c r="M176" s="212"/>
      <c r="N176" s="213"/>
      <c r="O176" s="84"/>
      <c r="P176" s="84"/>
      <c r="Q176" s="84"/>
      <c r="R176" s="84"/>
      <c r="S176" s="84"/>
      <c r="T176" s="85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5" t="s">
        <v>143</v>
      </c>
      <c r="AU176" s="15" t="s">
        <v>80</v>
      </c>
    </row>
    <row r="177" s="2" customFormat="1" ht="21.75" customHeight="1">
      <c r="A177" s="37"/>
      <c r="B177" s="38"/>
      <c r="C177" s="215" t="s">
        <v>312</v>
      </c>
      <c r="D177" s="215" t="s">
        <v>349</v>
      </c>
      <c r="E177" s="216" t="s">
        <v>658</v>
      </c>
      <c r="F177" s="217" t="s">
        <v>659</v>
      </c>
      <c r="G177" s="218" t="s">
        <v>164</v>
      </c>
      <c r="H177" s="219">
        <v>2</v>
      </c>
      <c r="I177" s="220"/>
      <c r="J177" s="221">
        <f>ROUND(I177*H177,2)</f>
        <v>0</v>
      </c>
      <c r="K177" s="217" t="s">
        <v>39</v>
      </c>
      <c r="L177" s="222"/>
      <c r="M177" s="223" t="s">
        <v>39</v>
      </c>
      <c r="N177" s="224" t="s">
        <v>53</v>
      </c>
      <c r="O177" s="84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8" t="s">
        <v>180</v>
      </c>
      <c r="AT177" s="208" t="s">
        <v>349</v>
      </c>
      <c r="AU177" s="208" t="s">
        <v>80</v>
      </c>
      <c r="AY177" s="15" t="s">
        <v>139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138</v>
      </c>
      <c r="BK177" s="209">
        <f>ROUND(I177*H177,2)</f>
        <v>0</v>
      </c>
      <c r="BL177" s="15" t="s">
        <v>138</v>
      </c>
      <c r="BM177" s="208" t="s">
        <v>660</v>
      </c>
    </row>
    <row r="178" s="2" customFormat="1">
      <c r="A178" s="37"/>
      <c r="B178" s="38"/>
      <c r="C178" s="39"/>
      <c r="D178" s="210" t="s">
        <v>141</v>
      </c>
      <c r="E178" s="39"/>
      <c r="F178" s="211" t="s">
        <v>659</v>
      </c>
      <c r="G178" s="39"/>
      <c r="H178" s="39"/>
      <c r="I178" s="146"/>
      <c r="J178" s="39"/>
      <c r="K178" s="39"/>
      <c r="L178" s="43"/>
      <c r="M178" s="212"/>
      <c r="N178" s="213"/>
      <c r="O178" s="84"/>
      <c r="P178" s="84"/>
      <c r="Q178" s="84"/>
      <c r="R178" s="84"/>
      <c r="S178" s="84"/>
      <c r="T178" s="85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5" t="s">
        <v>141</v>
      </c>
      <c r="AU178" s="15" t="s">
        <v>80</v>
      </c>
    </row>
    <row r="179" s="2" customFormat="1">
      <c r="A179" s="37"/>
      <c r="B179" s="38"/>
      <c r="C179" s="39"/>
      <c r="D179" s="210" t="s">
        <v>143</v>
      </c>
      <c r="E179" s="39"/>
      <c r="F179" s="214" t="s">
        <v>661</v>
      </c>
      <c r="G179" s="39"/>
      <c r="H179" s="39"/>
      <c r="I179" s="146"/>
      <c r="J179" s="39"/>
      <c r="K179" s="39"/>
      <c r="L179" s="43"/>
      <c r="M179" s="212"/>
      <c r="N179" s="213"/>
      <c r="O179" s="84"/>
      <c r="P179" s="84"/>
      <c r="Q179" s="84"/>
      <c r="R179" s="84"/>
      <c r="S179" s="84"/>
      <c r="T179" s="85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5" t="s">
        <v>143</v>
      </c>
      <c r="AU179" s="15" t="s">
        <v>80</v>
      </c>
    </row>
    <row r="180" s="2" customFormat="1" ht="21.75" customHeight="1">
      <c r="A180" s="37"/>
      <c r="B180" s="38"/>
      <c r="C180" s="215" t="s">
        <v>317</v>
      </c>
      <c r="D180" s="215" t="s">
        <v>349</v>
      </c>
      <c r="E180" s="216" t="s">
        <v>662</v>
      </c>
      <c r="F180" s="217" t="s">
        <v>663</v>
      </c>
      <c r="G180" s="218" t="s">
        <v>164</v>
      </c>
      <c r="H180" s="219">
        <v>2</v>
      </c>
      <c r="I180" s="220"/>
      <c r="J180" s="221">
        <f>ROUND(I180*H180,2)</f>
        <v>0</v>
      </c>
      <c r="K180" s="217" t="s">
        <v>39</v>
      </c>
      <c r="L180" s="222"/>
      <c r="M180" s="223" t="s">
        <v>39</v>
      </c>
      <c r="N180" s="224" t="s">
        <v>53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8" t="s">
        <v>180</v>
      </c>
      <c r="AT180" s="208" t="s">
        <v>349</v>
      </c>
      <c r="AU180" s="208" t="s">
        <v>80</v>
      </c>
      <c r="AY180" s="15" t="s">
        <v>139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138</v>
      </c>
      <c r="BK180" s="209">
        <f>ROUND(I180*H180,2)</f>
        <v>0</v>
      </c>
      <c r="BL180" s="15" t="s">
        <v>138</v>
      </c>
      <c r="BM180" s="208" t="s">
        <v>664</v>
      </c>
    </row>
    <row r="181" s="2" customFormat="1">
      <c r="A181" s="37"/>
      <c r="B181" s="38"/>
      <c r="C181" s="39"/>
      <c r="D181" s="210" t="s">
        <v>141</v>
      </c>
      <c r="E181" s="39"/>
      <c r="F181" s="211" t="s">
        <v>663</v>
      </c>
      <c r="G181" s="39"/>
      <c r="H181" s="39"/>
      <c r="I181" s="146"/>
      <c r="J181" s="39"/>
      <c r="K181" s="39"/>
      <c r="L181" s="43"/>
      <c r="M181" s="212"/>
      <c r="N181" s="213"/>
      <c r="O181" s="84"/>
      <c r="P181" s="84"/>
      <c r="Q181" s="84"/>
      <c r="R181" s="84"/>
      <c r="S181" s="84"/>
      <c r="T181" s="85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5" t="s">
        <v>141</v>
      </c>
      <c r="AU181" s="15" t="s">
        <v>80</v>
      </c>
    </row>
    <row r="182" s="2" customFormat="1">
      <c r="A182" s="37"/>
      <c r="B182" s="38"/>
      <c r="C182" s="39"/>
      <c r="D182" s="210" t="s">
        <v>143</v>
      </c>
      <c r="E182" s="39"/>
      <c r="F182" s="214" t="s">
        <v>665</v>
      </c>
      <c r="G182" s="39"/>
      <c r="H182" s="39"/>
      <c r="I182" s="146"/>
      <c r="J182" s="39"/>
      <c r="K182" s="39"/>
      <c r="L182" s="43"/>
      <c r="M182" s="212"/>
      <c r="N182" s="213"/>
      <c r="O182" s="84"/>
      <c r="P182" s="84"/>
      <c r="Q182" s="84"/>
      <c r="R182" s="84"/>
      <c r="S182" s="84"/>
      <c r="T182" s="85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5" t="s">
        <v>143</v>
      </c>
      <c r="AU182" s="15" t="s">
        <v>80</v>
      </c>
    </row>
    <row r="183" s="2" customFormat="1" ht="21.75" customHeight="1">
      <c r="A183" s="37"/>
      <c r="B183" s="38"/>
      <c r="C183" s="215" t="s">
        <v>323</v>
      </c>
      <c r="D183" s="215" t="s">
        <v>349</v>
      </c>
      <c r="E183" s="216" t="s">
        <v>666</v>
      </c>
      <c r="F183" s="217" t="s">
        <v>667</v>
      </c>
      <c r="G183" s="218" t="s">
        <v>164</v>
      </c>
      <c r="H183" s="219">
        <v>2</v>
      </c>
      <c r="I183" s="220"/>
      <c r="J183" s="221">
        <f>ROUND(I183*H183,2)</f>
        <v>0</v>
      </c>
      <c r="K183" s="217" t="s">
        <v>39</v>
      </c>
      <c r="L183" s="222"/>
      <c r="M183" s="223" t="s">
        <v>39</v>
      </c>
      <c r="N183" s="224" t="s">
        <v>53</v>
      </c>
      <c r="O183" s="84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8" t="s">
        <v>180</v>
      </c>
      <c r="AT183" s="208" t="s">
        <v>349</v>
      </c>
      <c r="AU183" s="208" t="s">
        <v>80</v>
      </c>
      <c r="AY183" s="15" t="s">
        <v>139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138</v>
      </c>
      <c r="BK183" s="209">
        <f>ROUND(I183*H183,2)</f>
        <v>0</v>
      </c>
      <c r="BL183" s="15" t="s">
        <v>138</v>
      </c>
      <c r="BM183" s="208" t="s">
        <v>668</v>
      </c>
    </row>
    <row r="184" s="2" customFormat="1">
      <c r="A184" s="37"/>
      <c r="B184" s="38"/>
      <c r="C184" s="39"/>
      <c r="D184" s="210" t="s">
        <v>141</v>
      </c>
      <c r="E184" s="39"/>
      <c r="F184" s="211" t="s">
        <v>667</v>
      </c>
      <c r="G184" s="39"/>
      <c r="H184" s="39"/>
      <c r="I184" s="146"/>
      <c r="J184" s="39"/>
      <c r="K184" s="39"/>
      <c r="L184" s="43"/>
      <c r="M184" s="212"/>
      <c r="N184" s="213"/>
      <c r="O184" s="84"/>
      <c r="P184" s="84"/>
      <c r="Q184" s="84"/>
      <c r="R184" s="84"/>
      <c r="S184" s="84"/>
      <c r="T184" s="85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5" t="s">
        <v>141</v>
      </c>
      <c r="AU184" s="15" t="s">
        <v>80</v>
      </c>
    </row>
    <row r="185" s="2" customFormat="1">
      <c r="A185" s="37"/>
      <c r="B185" s="38"/>
      <c r="C185" s="39"/>
      <c r="D185" s="210" t="s">
        <v>143</v>
      </c>
      <c r="E185" s="39"/>
      <c r="F185" s="214" t="s">
        <v>669</v>
      </c>
      <c r="G185" s="39"/>
      <c r="H185" s="39"/>
      <c r="I185" s="146"/>
      <c r="J185" s="39"/>
      <c r="K185" s="39"/>
      <c r="L185" s="43"/>
      <c r="M185" s="212"/>
      <c r="N185" s="213"/>
      <c r="O185" s="84"/>
      <c r="P185" s="84"/>
      <c r="Q185" s="84"/>
      <c r="R185" s="84"/>
      <c r="S185" s="84"/>
      <c r="T185" s="8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5" t="s">
        <v>143</v>
      </c>
      <c r="AU185" s="15" t="s">
        <v>80</v>
      </c>
    </row>
    <row r="186" s="2" customFormat="1" ht="21.75" customHeight="1">
      <c r="A186" s="37"/>
      <c r="B186" s="38"/>
      <c r="C186" s="215" t="s">
        <v>328</v>
      </c>
      <c r="D186" s="215" t="s">
        <v>349</v>
      </c>
      <c r="E186" s="216" t="s">
        <v>409</v>
      </c>
      <c r="F186" s="217" t="s">
        <v>410</v>
      </c>
      <c r="G186" s="218" t="s">
        <v>164</v>
      </c>
      <c r="H186" s="219">
        <v>3</v>
      </c>
      <c r="I186" s="220"/>
      <c r="J186" s="221">
        <f>ROUND(I186*H186,2)</f>
        <v>0</v>
      </c>
      <c r="K186" s="217" t="s">
        <v>39</v>
      </c>
      <c r="L186" s="222"/>
      <c r="M186" s="223" t="s">
        <v>39</v>
      </c>
      <c r="N186" s="224" t="s">
        <v>53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8" t="s">
        <v>180</v>
      </c>
      <c r="AT186" s="208" t="s">
        <v>349</v>
      </c>
      <c r="AU186" s="208" t="s">
        <v>80</v>
      </c>
      <c r="AY186" s="15" t="s">
        <v>139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138</v>
      </c>
      <c r="BK186" s="209">
        <f>ROUND(I186*H186,2)</f>
        <v>0</v>
      </c>
      <c r="BL186" s="15" t="s">
        <v>138</v>
      </c>
      <c r="BM186" s="208" t="s">
        <v>670</v>
      </c>
    </row>
    <row r="187" s="2" customFormat="1">
      <c r="A187" s="37"/>
      <c r="B187" s="38"/>
      <c r="C187" s="39"/>
      <c r="D187" s="210" t="s">
        <v>141</v>
      </c>
      <c r="E187" s="39"/>
      <c r="F187" s="211" t="s">
        <v>410</v>
      </c>
      <c r="G187" s="39"/>
      <c r="H187" s="39"/>
      <c r="I187" s="146"/>
      <c r="J187" s="39"/>
      <c r="K187" s="39"/>
      <c r="L187" s="43"/>
      <c r="M187" s="212"/>
      <c r="N187" s="213"/>
      <c r="O187" s="84"/>
      <c r="P187" s="84"/>
      <c r="Q187" s="84"/>
      <c r="R187" s="84"/>
      <c r="S187" s="84"/>
      <c r="T187" s="85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5" t="s">
        <v>141</v>
      </c>
      <c r="AU187" s="15" t="s">
        <v>80</v>
      </c>
    </row>
    <row r="188" s="2" customFormat="1">
      <c r="A188" s="37"/>
      <c r="B188" s="38"/>
      <c r="C188" s="39"/>
      <c r="D188" s="210" t="s">
        <v>143</v>
      </c>
      <c r="E188" s="39"/>
      <c r="F188" s="214" t="s">
        <v>671</v>
      </c>
      <c r="G188" s="39"/>
      <c r="H188" s="39"/>
      <c r="I188" s="146"/>
      <c r="J188" s="39"/>
      <c r="K188" s="39"/>
      <c r="L188" s="43"/>
      <c r="M188" s="212"/>
      <c r="N188" s="213"/>
      <c r="O188" s="84"/>
      <c r="P188" s="84"/>
      <c r="Q188" s="84"/>
      <c r="R188" s="84"/>
      <c r="S188" s="84"/>
      <c r="T188" s="85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5" t="s">
        <v>143</v>
      </c>
      <c r="AU188" s="15" t="s">
        <v>80</v>
      </c>
    </row>
    <row r="189" s="2" customFormat="1" ht="21.75" customHeight="1">
      <c r="A189" s="37"/>
      <c r="B189" s="38"/>
      <c r="C189" s="215" t="s">
        <v>333</v>
      </c>
      <c r="D189" s="215" t="s">
        <v>349</v>
      </c>
      <c r="E189" s="216" t="s">
        <v>414</v>
      </c>
      <c r="F189" s="217" t="s">
        <v>415</v>
      </c>
      <c r="G189" s="218" t="s">
        <v>164</v>
      </c>
      <c r="H189" s="219">
        <v>2</v>
      </c>
      <c r="I189" s="220"/>
      <c r="J189" s="221">
        <f>ROUND(I189*H189,2)</f>
        <v>0</v>
      </c>
      <c r="K189" s="217" t="s">
        <v>39</v>
      </c>
      <c r="L189" s="222"/>
      <c r="M189" s="223" t="s">
        <v>39</v>
      </c>
      <c r="N189" s="224" t="s">
        <v>53</v>
      </c>
      <c r="O189" s="84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8" t="s">
        <v>180</v>
      </c>
      <c r="AT189" s="208" t="s">
        <v>349</v>
      </c>
      <c r="AU189" s="208" t="s">
        <v>80</v>
      </c>
      <c r="AY189" s="15" t="s">
        <v>139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138</v>
      </c>
      <c r="BK189" s="209">
        <f>ROUND(I189*H189,2)</f>
        <v>0</v>
      </c>
      <c r="BL189" s="15" t="s">
        <v>138</v>
      </c>
      <c r="BM189" s="208" t="s">
        <v>672</v>
      </c>
    </row>
    <row r="190" s="2" customFormat="1">
      <c r="A190" s="37"/>
      <c r="B190" s="38"/>
      <c r="C190" s="39"/>
      <c r="D190" s="210" t="s">
        <v>141</v>
      </c>
      <c r="E190" s="39"/>
      <c r="F190" s="211" t="s">
        <v>415</v>
      </c>
      <c r="G190" s="39"/>
      <c r="H190" s="39"/>
      <c r="I190" s="146"/>
      <c r="J190" s="39"/>
      <c r="K190" s="39"/>
      <c r="L190" s="43"/>
      <c r="M190" s="212"/>
      <c r="N190" s="213"/>
      <c r="O190" s="84"/>
      <c r="P190" s="84"/>
      <c r="Q190" s="84"/>
      <c r="R190" s="84"/>
      <c r="S190" s="84"/>
      <c r="T190" s="85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5" t="s">
        <v>141</v>
      </c>
      <c r="AU190" s="15" t="s">
        <v>80</v>
      </c>
    </row>
    <row r="191" s="2" customFormat="1">
      <c r="A191" s="37"/>
      <c r="B191" s="38"/>
      <c r="C191" s="39"/>
      <c r="D191" s="210" t="s">
        <v>143</v>
      </c>
      <c r="E191" s="39"/>
      <c r="F191" s="214" t="s">
        <v>673</v>
      </c>
      <c r="G191" s="39"/>
      <c r="H191" s="39"/>
      <c r="I191" s="146"/>
      <c r="J191" s="39"/>
      <c r="K191" s="39"/>
      <c r="L191" s="43"/>
      <c r="M191" s="212"/>
      <c r="N191" s="213"/>
      <c r="O191" s="84"/>
      <c r="P191" s="84"/>
      <c r="Q191" s="84"/>
      <c r="R191" s="84"/>
      <c r="S191" s="84"/>
      <c r="T191" s="85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5" t="s">
        <v>143</v>
      </c>
      <c r="AU191" s="15" t="s">
        <v>80</v>
      </c>
    </row>
    <row r="192" s="2" customFormat="1" ht="21.75" customHeight="1">
      <c r="A192" s="37"/>
      <c r="B192" s="38"/>
      <c r="C192" s="215" t="s">
        <v>337</v>
      </c>
      <c r="D192" s="215" t="s">
        <v>349</v>
      </c>
      <c r="E192" s="216" t="s">
        <v>419</v>
      </c>
      <c r="F192" s="217" t="s">
        <v>420</v>
      </c>
      <c r="G192" s="218" t="s">
        <v>164</v>
      </c>
      <c r="H192" s="219">
        <v>2</v>
      </c>
      <c r="I192" s="220"/>
      <c r="J192" s="221">
        <f>ROUND(I192*H192,2)</f>
        <v>0</v>
      </c>
      <c r="K192" s="217" t="s">
        <v>39</v>
      </c>
      <c r="L192" s="222"/>
      <c r="M192" s="223" t="s">
        <v>39</v>
      </c>
      <c r="N192" s="224" t="s">
        <v>53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8" t="s">
        <v>180</v>
      </c>
      <c r="AT192" s="208" t="s">
        <v>349</v>
      </c>
      <c r="AU192" s="208" t="s">
        <v>80</v>
      </c>
      <c r="AY192" s="15" t="s">
        <v>139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138</v>
      </c>
      <c r="BK192" s="209">
        <f>ROUND(I192*H192,2)</f>
        <v>0</v>
      </c>
      <c r="BL192" s="15" t="s">
        <v>138</v>
      </c>
      <c r="BM192" s="208" t="s">
        <v>674</v>
      </c>
    </row>
    <row r="193" s="2" customFormat="1">
      <c r="A193" s="37"/>
      <c r="B193" s="38"/>
      <c r="C193" s="39"/>
      <c r="D193" s="210" t="s">
        <v>141</v>
      </c>
      <c r="E193" s="39"/>
      <c r="F193" s="211" t="s">
        <v>420</v>
      </c>
      <c r="G193" s="39"/>
      <c r="H193" s="39"/>
      <c r="I193" s="146"/>
      <c r="J193" s="39"/>
      <c r="K193" s="39"/>
      <c r="L193" s="43"/>
      <c r="M193" s="212"/>
      <c r="N193" s="213"/>
      <c r="O193" s="84"/>
      <c r="P193" s="84"/>
      <c r="Q193" s="84"/>
      <c r="R193" s="84"/>
      <c r="S193" s="84"/>
      <c r="T193" s="85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5" t="s">
        <v>141</v>
      </c>
      <c r="AU193" s="15" t="s">
        <v>80</v>
      </c>
    </row>
    <row r="194" s="2" customFormat="1">
      <c r="A194" s="37"/>
      <c r="B194" s="38"/>
      <c r="C194" s="39"/>
      <c r="D194" s="210" t="s">
        <v>143</v>
      </c>
      <c r="E194" s="39"/>
      <c r="F194" s="214" t="s">
        <v>675</v>
      </c>
      <c r="G194" s="39"/>
      <c r="H194" s="39"/>
      <c r="I194" s="146"/>
      <c r="J194" s="39"/>
      <c r="K194" s="39"/>
      <c r="L194" s="43"/>
      <c r="M194" s="212"/>
      <c r="N194" s="213"/>
      <c r="O194" s="84"/>
      <c r="P194" s="84"/>
      <c r="Q194" s="84"/>
      <c r="R194" s="84"/>
      <c r="S194" s="84"/>
      <c r="T194" s="85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5" t="s">
        <v>143</v>
      </c>
      <c r="AU194" s="15" t="s">
        <v>80</v>
      </c>
    </row>
    <row r="195" s="2" customFormat="1" ht="21.75" customHeight="1">
      <c r="A195" s="37"/>
      <c r="B195" s="38"/>
      <c r="C195" s="215" t="s">
        <v>342</v>
      </c>
      <c r="D195" s="215" t="s">
        <v>349</v>
      </c>
      <c r="E195" s="216" t="s">
        <v>424</v>
      </c>
      <c r="F195" s="217" t="s">
        <v>425</v>
      </c>
      <c r="G195" s="218" t="s">
        <v>164</v>
      </c>
      <c r="H195" s="219">
        <v>2</v>
      </c>
      <c r="I195" s="220"/>
      <c r="J195" s="221">
        <f>ROUND(I195*H195,2)</f>
        <v>0</v>
      </c>
      <c r="K195" s="217" t="s">
        <v>39</v>
      </c>
      <c r="L195" s="222"/>
      <c r="M195" s="223" t="s">
        <v>39</v>
      </c>
      <c r="N195" s="224" t="s">
        <v>53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8" t="s">
        <v>180</v>
      </c>
      <c r="AT195" s="208" t="s">
        <v>349</v>
      </c>
      <c r="AU195" s="208" t="s">
        <v>80</v>
      </c>
      <c r="AY195" s="15" t="s">
        <v>139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138</v>
      </c>
      <c r="BK195" s="209">
        <f>ROUND(I195*H195,2)</f>
        <v>0</v>
      </c>
      <c r="BL195" s="15" t="s">
        <v>138</v>
      </c>
      <c r="BM195" s="208" t="s">
        <v>676</v>
      </c>
    </row>
    <row r="196" s="2" customFormat="1">
      <c r="A196" s="37"/>
      <c r="B196" s="38"/>
      <c r="C196" s="39"/>
      <c r="D196" s="210" t="s">
        <v>141</v>
      </c>
      <c r="E196" s="39"/>
      <c r="F196" s="211" t="s">
        <v>425</v>
      </c>
      <c r="G196" s="39"/>
      <c r="H196" s="39"/>
      <c r="I196" s="146"/>
      <c r="J196" s="39"/>
      <c r="K196" s="39"/>
      <c r="L196" s="43"/>
      <c r="M196" s="212"/>
      <c r="N196" s="213"/>
      <c r="O196" s="84"/>
      <c r="P196" s="84"/>
      <c r="Q196" s="84"/>
      <c r="R196" s="84"/>
      <c r="S196" s="84"/>
      <c r="T196" s="85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5" t="s">
        <v>141</v>
      </c>
      <c r="AU196" s="15" t="s">
        <v>80</v>
      </c>
    </row>
    <row r="197" s="2" customFormat="1">
      <c r="A197" s="37"/>
      <c r="B197" s="38"/>
      <c r="C197" s="39"/>
      <c r="D197" s="210" t="s">
        <v>143</v>
      </c>
      <c r="E197" s="39"/>
      <c r="F197" s="214" t="s">
        <v>677</v>
      </c>
      <c r="G197" s="39"/>
      <c r="H197" s="39"/>
      <c r="I197" s="146"/>
      <c r="J197" s="39"/>
      <c r="K197" s="39"/>
      <c r="L197" s="43"/>
      <c r="M197" s="212"/>
      <c r="N197" s="213"/>
      <c r="O197" s="84"/>
      <c r="P197" s="84"/>
      <c r="Q197" s="84"/>
      <c r="R197" s="84"/>
      <c r="S197" s="84"/>
      <c r="T197" s="85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5" t="s">
        <v>143</v>
      </c>
      <c r="AU197" s="15" t="s">
        <v>80</v>
      </c>
    </row>
    <row r="198" s="2" customFormat="1" ht="21.75" customHeight="1">
      <c r="A198" s="37"/>
      <c r="B198" s="38"/>
      <c r="C198" s="215" t="s">
        <v>348</v>
      </c>
      <c r="D198" s="215" t="s">
        <v>349</v>
      </c>
      <c r="E198" s="216" t="s">
        <v>429</v>
      </c>
      <c r="F198" s="217" t="s">
        <v>430</v>
      </c>
      <c r="G198" s="218" t="s">
        <v>164</v>
      </c>
      <c r="H198" s="219">
        <v>2</v>
      </c>
      <c r="I198" s="220"/>
      <c r="J198" s="221">
        <f>ROUND(I198*H198,2)</f>
        <v>0</v>
      </c>
      <c r="K198" s="217" t="s">
        <v>39</v>
      </c>
      <c r="L198" s="222"/>
      <c r="M198" s="223" t="s">
        <v>39</v>
      </c>
      <c r="N198" s="224" t="s">
        <v>53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8" t="s">
        <v>180</v>
      </c>
      <c r="AT198" s="208" t="s">
        <v>349</v>
      </c>
      <c r="AU198" s="208" t="s">
        <v>80</v>
      </c>
      <c r="AY198" s="15" t="s">
        <v>139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138</v>
      </c>
      <c r="BK198" s="209">
        <f>ROUND(I198*H198,2)</f>
        <v>0</v>
      </c>
      <c r="BL198" s="15" t="s">
        <v>138</v>
      </c>
      <c r="BM198" s="208" t="s">
        <v>678</v>
      </c>
    </row>
    <row r="199" s="2" customFormat="1">
      <c r="A199" s="37"/>
      <c r="B199" s="38"/>
      <c r="C199" s="39"/>
      <c r="D199" s="210" t="s">
        <v>141</v>
      </c>
      <c r="E199" s="39"/>
      <c r="F199" s="211" t="s">
        <v>430</v>
      </c>
      <c r="G199" s="39"/>
      <c r="H199" s="39"/>
      <c r="I199" s="146"/>
      <c r="J199" s="39"/>
      <c r="K199" s="39"/>
      <c r="L199" s="43"/>
      <c r="M199" s="212"/>
      <c r="N199" s="213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5" t="s">
        <v>141</v>
      </c>
      <c r="AU199" s="15" t="s">
        <v>80</v>
      </c>
    </row>
    <row r="200" s="2" customFormat="1">
      <c r="A200" s="37"/>
      <c r="B200" s="38"/>
      <c r="C200" s="39"/>
      <c r="D200" s="210" t="s">
        <v>143</v>
      </c>
      <c r="E200" s="39"/>
      <c r="F200" s="214" t="s">
        <v>679</v>
      </c>
      <c r="G200" s="39"/>
      <c r="H200" s="39"/>
      <c r="I200" s="146"/>
      <c r="J200" s="39"/>
      <c r="K200" s="39"/>
      <c r="L200" s="43"/>
      <c r="M200" s="212"/>
      <c r="N200" s="213"/>
      <c r="O200" s="84"/>
      <c r="P200" s="84"/>
      <c r="Q200" s="84"/>
      <c r="R200" s="84"/>
      <c r="S200" s="84"/>
      <c r="T200" s="85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5" t="s">
        <v>143</v>
      </c>
      <c r="AU200" s="15" t="s">
        <v>80</v>
      </c>
    </row>
    <row r="201" s="2" customFormat="1" ht="21.75" customHeight="1">
      <c r="A201" s="37"/>
      <c r="B201" s="38"/>
      <c r="C201" s="215" t="s">
        <v>353</v>
      </c>
      <c r="D201" s="215" t="s">
        <v>349</v>
      </c>
      <c r="E201" s="216" t="s">
        <v>568</v>
      </c>
      <c r="F201" s="217" t="s">
        <v>569</v>
      </c>
      <c r="G201" s="218" t="s">
        <v>164</v>
      </c>
      <c r="H201" s="219">
        <v>1</v>
      </c>
      <c r="I201" s="220"/>
      <c r="J201" s="221">
        <f>ROUND(I201*H201,2)</f>
        <v>0</v>
      </c>
      <c r="K201" s="217" t="s">
        <v>39</v>
      </c>
      <c r="L201" s="222"/>
      <c r="M201" s="223" t="s">
        <v>39</v>
      </c>
      <c r="N201" s="224" t="s">
        <v>53</v>
      </c>
      <c r="O201" s="84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8" t="s">
        <v>180</v>
      </c>
      <c r="AT201" s="208" t="s">
        <v>349</v>
      </c>
      <c r="AU201" s="208" t="s">
        <v>80</v>
      </c>
      <c r="AY201" s="15" t="s">
        <v>139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138</v>
      </c>
      <c r="BK201" s="209">
        <f>ROUND(I201*H201,2)</f>
        <v>0</v>
      </c>
      <c r="BL201" s="15" t="s">
        <v>138</v>
      </c>
      <c r="BM201" s="208" t="s">
        <v>680</v>
      </c>
    </row>
    <row r="202" s="2" customFormat="1">
      <c r="A202" s="37"/>
      <c r="B202" s="38"/>
      <c r="C202" s="39"/>
      <c r="D202" s="210" t="s">
        <v>141</v>
      </c>
      <c r="E202" s="39"/>
      <c r="F202" s="211" t="s">
        <v>569</v>
      </c>
      <c r="G202" s="39"/>
      <c r="H202" s="39"/>
      <c r="I202" s="146"/>
      <c r="J202" s="39"/>
      <c r="K202" s="39"/>
      <c r="L202" s="43"/>
      <c r="M202" s="212"/>
      <c r="N202" s="213"/>
      <c r="O202" s="84"/>
      <c r="P202" s="84"/>
      <c r="Q202" s="84"/>
      <c r="R202" s="84"/>
      <c r="S202" s="84"/>
      <c r="T202" s="85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5" t="s">
        <v>141</v>
      </c>
      <c r="AU202" s="15" t="s">
        <v>80</v>
      </c>
    </row>
    <row r="203" s="2" customFormat="1">
      <c r="A203" s="37"/>
      <c r="B203" s="38"/>
      <c r="C203" s="39"/>
      <c r="D203" s="210" t="s">
        <v>143</v>
      </c>
      <c r="E203" s="39"/>
      <c r="F203" s="214" t="s">
        <v>681</v>
      </c>
      <c r="G203" s="39"/>
      <c r="H203" s="39"/>
      <c r="I203" s="146"/>
      <c r="J203" s="39"/>
      <c r="K203" s="39"/>
      <c r="L203" s="43"/>
      <c r="M203" s="212"/>
      <c r="N203" s="213"/>
      <c r="O203" s="84"/>
      <c r="P203" s="84"/>
      <c r="Q203" s="84"/>
      <c r="R203" s="84"/>
      <c r="S203" s="84"/>
      <c r="T203" s="85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5" t="s">
        <v>143</v>
      </c>
      <c r="AU203" s="15" t="s">
        <v>80</v>
      </c>
    </row>
    <row r="204" s="2" customFormat="1" ht="21.75" customHeight="1">
      <c r="A204" s="37"/>
      <c r="B204" s="38"/>
      <c r="C204" s="215" t="s">
        <v>358</v>
      </c>
      <c r="D204" s="215" t="s">
        <v>349</v>
      </c>
      <c r="E204" s="216" t="s">
        <v>682</v>
      </c>
      <c r="F204" s="217" t="s">
        <v>683</v>
      </c>
      <c r="G204" s="218" t="s">
        <v>164</v>
      </c>
      <c r="H204" s="219">
        <v>2</v>
      </c>
      <c r="I204" s="220"/>
      <c r="J204" s="221">
        <f>ROUND(I204*H204,2)</f>
        <v>0</v>
      </c>
      <c r="K204" s="217" t="s">
        <v>39</v>
      </c>
      <c r="L204" s="222"/>
      <c r="M204" s="223" t="s">
        <v>39</v>
      </c>
      <c r="N204" s="224" t="s">
        <v>53</v>
      </c>
      <c r="O204" s="84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8" t="s">
        <v>180</v>
      </c>
      <c r="AT204" s="208" t="s">
        <v>349</v>
      </c>
      <c r="AU204" s="208" t="s">
        <v>80</v>
      </c>
      <c r="AY204" s="15" t="s">
        <v>139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5" t="s">
        <v>138</v>
      </c>
      <c r="BK204" s="209">
        <f>ROUND(I204*H204,2)</f>
        <v>0</v>
      </c>
      <c r="BL204" s="15" t="s">
        <v>138</v>
      </c>
      <c r="BM204" s="208" t="s">
        <v>684</v>
      </c>
    </row>
    <row r="205" s="2" customFormat="1">
      <c r="A205" s="37"/>
      <c r="B205" s="38"/>
      <c r="C205" s="39"/>
      <c r="D205" s="210" t="s">
        <v>141</v>
      </c>
      <c r="E205" s="39"/>
      <c r="F205" s="211" t="s">
        <v>683</v>
      </c>
      <c r="G205" s="39"/>
      <c r="H205" s="39"/>
      <c r="I205" s="146"/>
      <c r="J205" s="39"/>
      <c r="K205" s="39"/>
      <c r="L205" s="43"/>
      <c r="M205" s="212"/>
      <c r="N205" s="213"/>
      <c r="O205" s="84"/>
      <c r="P205" s="84"/>
      <c r="Q205" s="84"/>
      <c r="R205" s="84"/>
      <c r="S205" s="84"/>
      <c r="T205" s="85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5" t="s">
        <v>141</v>
      </c>
      <c r="AU205" s="15" t="s">
        <v>80</v>
      </c>
    </row>
    <row r="206" s="2" customFormat="1">
      <c r="A206" s="37"/>
      <c r="B206" s="38"/>
      <c r="C206" s="39"/>
      <c r="D206" s="210" t="s">
        <v>143</v>
      </c>
      <c r="E206" s="39"/>
      <c r="F206" s="214" t="s">
        <v>685</v>
      </c>
      <c r="G206" s="39"/>
      <c r="H206" s="39"/>
      <c r="I206" s="146"/>
      <c r="J206" s="39"/>
      <c r="K206" s="39"/>
      <c r="L206" s="43"/>
      <c r="M206" s="212"/>
      <c r="N206" s="213"/>
      <c r="O206" s="84"/>
      <c r="P206" s="84"/>
      <c r="Q206" s="84"/>
      <c r="R206" s="84"/>
      <c r="S206" s="84"/>
      <c r="T206" s="85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5" t="s">
        <v>143</v>
      </c>
      <c r="AU206" s="15" t="s">
        <v>80</v>
      </c>
    </row>
    <row r="207" s="2" customFormat="1" ht="21.75" customHeight="1">
      <c r="A207" s="37"/>
      <c r="B207" s="38"/>
      <c r="C207" s="215" t="s">
        <v>363</v>
      </c>
      <c r="D207" s="215" t="s">
        <v>349</v>
      </c>
      <c r="E207" s="216" t="s">
        <v>686</v>
      </c>
      <c r="F207" s="217" t="s">
        <v>687</v>
      </c>
      <c r="G207" s="218" t="s">
        <v>164</v>
      </c>
      <c r="H207" s="219">
        <v>2</v>
      </c>
      <c r="I207" s="220"/>
      <c r="J207" s="221">
        <f>ROUND(I207*H207,2)</f>
        <v>0</v>
      </c>
      <c r="K207" s="217" t="s">
        <v>39</v>
      </c>
      <c r="L207" s="222"/>
      <c r="M207" s="223" t="s">
        <v>39</v>
      </c>
      <c r="N207" s="224" t="s">
        <v>53</v>
      </c>
      <c r="O207" s="84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8" t="s">
        <v>180</v>
      </c>
      <c r="AT207" s="208" t="s">
        <v>349</v>
      </c>
      <c r="AU207" s="208" t="s">
        <v>80</v>
      </c>
      <c r="AY207" s="15" t="s">
        <v>139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138</v>
      </c>
      <c r="BK207" s="209">
        <f>ROUND(I207*H207,2)</f>
        <v>0</v>
      </c>
      <c r="BL207" s="15" t="s">
        <v>138</v>
      </c>
      <c r="BM207" s="208" t="s">
        <v>688</v>
      </c>
    </row>
    <row r="208" s="2" customFormat="1">
      <c r="A208" s="37"/>
      <c r="B208" s="38"/>
      <c r="C208" s="39"/>
      <c r="D208" s="210" t="s">
        <v>141</v>
      </c>
      <c r="E208" s="39"/>
      <c r="F208" s="211" t="s">
        <v>687</v>
      </c>
      <c r="G208" s="39"/>
      <c r="H208" s="39"/>
      <c r="I208" s="146"/>
      <c r="J208" s="39"/>
      <c r="K208" s="39"/>
      <c r="L208" s="43"/>
      <c r="M208" s="212"/>
      <c r="N208" s="213"/>
      <c r="O208" s="84"/>
      <c r="P208" s="84"/>
      <c r="Q208" s="84"/>
      <c r="R208" s="84"/>
      <c r="S208" s="84"/>
      <c r="T208" s="85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5" t="s">
        <v>141</v>
      </c>
      <c r="AU208" s="15" t="s">
        <v>80</v>
      </c>
    </row>
    <row r="209" s="2" customFormat="1">
      <c r="A209" s="37"/>
      <c r="B209" s="38"/>
      <c r="C209" s="39"/>
      <c r="D209" s="210" t="s">
        <v>143</v>
      </c>
      <c r="E209" s="39"/>
      <c r="F209" s="214" t="s">
        <v>689</v>
      </c>
      <c r="G209" s="39"/>
      <c r="H209" s="39"/>
      <c r="I209" s="146"/>
      <c r="J209" s="39"/>
      <c r="K209" s="39"/>
      <c r="L209" s="43"/>
      <c r="M209" s="212"/>
      <c r="N209" s="213"/>
      <c r="O209" s="84"/>
      <c r="P209" s="84"/>
      <c r="Q209" s="84"/>
      <c r="R209" s="84"/>
      <c r="S209" s="84"/>
      <c r="T209" s="85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5" t="s">
        <v>143</v>
      </c>
      <c r="AU209" s="15" t="s">
        <v>80</v>
      </c>
    </row>
    <row r="210" s="2" customFormat="1" ht="21.75" customHeight="1">
      <c r="A210" s="37"/>
      <c r="B210" s="38"/>
      <c r="C210" s="215" t="s">
        <v>368</v>
      </c>
      <c r="D210" s="215" t="s">
        <v>349</v>
      </c>
      <c r="E210" s="216" t="s">
        <v>690</v>
      </c>
      <c r="F210" s="217" t="s">
        <v>691</v>
      </c>
      <c r="G210" s="218" t="s">
        <v>164</v>
      </c>
      <c r="H210" s="219">
        <v>1</v>
      </c>
      <c r="I210" s="220"/>
      <c r="J210" s="221">
        <f>ROUND(I210*H210,2)</f>
        <v>0</v>
      </c>
      <c r="K210" s="217" t="s">
        <v>39</v>
      </c>
      <c r="L210" s="222"/>
      <c r="M210" s="223" t="s">
        <v>39</v>
      </c>
      <c r="N210" s="224" t="s">
        <v>53</v>
      </c>
      <c r="O210" s="84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8" t="s">
        <v>180</v>
      </c>
      <c r="AT210" s="208" t="s">
        <v>349</v>
      </c>
      <c r="AU210" s="208" t="s">
        <v>80</v>
      </c>
      <c r="AY210" s="15" t="s">
        <v>139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5" t="s">
        <v>138</v>
      </c>
      <c r="BK210" s="209">
        <f>ROUND(I210*H210,2)</f>
        <v>0</v>
      </c>
      <c r="BL210" s="15" t="s">
        <v>138</v>
      </c>
      <c r="BM210" s="208" t="s">
        <v>692</v>
      </c>
    </row>
    <row r="211" s="2" customFormat="1">
      <c r="A211" s="37"/>
      <c r="B211" s="38"/>
      <c r="C211" s="39"/>
      <c r="D211" s="210" t="s">
        <v>141</v>
      </c>
      <c r="E211" s="39"/>
      <c r="F211" s="211" t="s">
        <v>691</v>
      </c>
      <c r="G211" s="39"/>
      <c r="H211" s="39"/>
      <c r="I211" s="146"/>
      <c r="J211" s="39"/>
      <c r="K211" s="39"/>
      <c r="L211" s="43"/>
      <c r="M211" s="212"/>
      <c r="N211" s="213"/>
      <c r="O211" s="84"/>
      <c r="P211" s="84"/>
      <c r="Q211" s="84"/>
      <c r="R211" s="84"/>
      <c r="S211" s="84"/>
      <c r="T211" s="85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5" t="s">
        <v>141</v>
      </c>
      <c r="AU211" s="15" t="s">
        <v>80</v>
      </c>
    </row>
    <row r="212" s="2" customFormat="1">
      <c r="A212" s="37"/>
      <c r="B212" s="38"/>
      <c r="C212" s="39"/>
      <c r="D212" s="210" t="s">
        <v>143</v>
      </c>
      <c r="E212" s="39"/>
      <c r="F212" s="214" t="s">
        <v>693</v>
      </c>
      <c r="G212" s="39"/>
      <c r="H212" s="39"/>
      <c r="I212" s="146"/>
      <c r="J212" s="39"/>
      <c r="K212" s="39"/>
      <c r="L212" s="43"/>
      <c r="M212" s="212"/>
      <c r="N212" s="213"/>
      <c r="O212" s="84"/>
      <c r="P212" s="84"/>
      <c r="Q212" s="84"/>
      <c r="R212" s="84"/>
      <c r="S212" s="84"/>
      <c r="T212" s="85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5" t="s">
        <v>143</v>
      </c>
      <c r="AU212" s="15" t="s">
        <v>80</v>
      </c>
    </row>
    <row r="213" s="2" customFormat="1" ht="16.5" customHeight="1">
      <c r="A213" s="37"/>
      <c r="B213" s="38"/>
      <c r="C213" s="215" t="s">
        <v>373</v>
      </c>
      <c r="D213" s="215" t="s">
        <v>349</v>
      </c>
      <c r="E213" s="216" t="s">
        <v>434</v>
      </c>
      <c r="F213" s="217" t="s">
        <v>435</v>
      </c>
      <c r="G213" s="218" t="s">
        <v>147</v>
      </c>
      <c r="H213" s="219">
        <v>50</v>
      </c>
      <c r="I213" s="220"/>
      <c r="J213" s="221">
        <f>ROUND(I213*H213,2)</f>
        <v>0</v>
      </c>
      <c r="K213" s="217" t="s">
        <v>39</v>
      </c>
      <c r="L213" s="222"/>
      <c r="M213" s="223" t="s">
        <v>39</v>
      </c>
      <c r="N213" s="224" t="s">
        <v>53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8" t="s">
        <v>180</v>
      </c>
      <c r="AT213" s="208" t="s">
        <v>349</v>
      </c>
      <c r="AU213" s="208" t="s">
        <v>80</v>
      </c>
      <c r="AY213" s="15" t="s">
        <v>139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138</v>
      </c>
      <c r="BK213" s="209">
        <f>ROUND(I213*H213,2)</f>
        <v>0</v>
      </c>
      <c r="BL213" s="15" t="s">
        <v>138</v>
      </c>
      <c r="BM213" s="208" t="s">
        <v>694</v>
      </c>
    </row>
    <row r="214" s="2" customFormat="1">
      <c r="A214" s="37"/>
      <c r="B214" s="38"/>
      <c r="C214" s="39"/>
      <c r="D214" s="210" t="s">
        <v>141</v>
      </c>
      <c r="E214" s="39"/>
      <c r="F214" s="211" t="s">
        <v>435</v>
      </c>
      <c r="G214" s="39"/>
      <c r="H214" s="39"/>
      <c r="I214" s="146"/>
      <c r="J214" s="39"/>
      <c r="K214" s="39"/>
      <c r="L214" s="43"/>
      <c r="M214" s="212"/>
      <c r="N214" s="213"/>
      <c r="O214" s="84"/>
      <c r="P214" s="84"/>
      <c r="Q214" s="84"/>
      <c r="R214" s="84"/>
      <c r="S214" s="84"/>
      <c r="T214" s="85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5" t="s">
        <v>141</v>
      </c>
      <c r="AU214" s="15" t="s">
        <v>80</v>
      </c>
    </row>
    <row r="215" s="2" customFormat="1" ht="21.75" customHeight="1">
      <c r="A215" s="37"/>
      <c r="B215" s="38"/>
      <c r="C215" s="215" t="s">
        <v>378</v>
      </c>
      <c r="D215" s="215" t="s">
        <v>349</v>
      </c>
      <c r="E215" s="216" t="s">
        <v>438</v>
      </c>
      <c r="F215" s="217" t="s">
        <v>439</v>
      </c>
      <c r="G215" s="218" t="s">
        <v>164</v>
      </c>
      <c r="H215" s="219">
        <v>2</v>
      </c>
      <c r="I215" s="220"/>
      <c r="J215" s="221">
        <f>ROUND(I215*H215,2)</f>
        <v>0</v>
      </c>
      <c r="K215" s="217" t="s">
        <v>39</v>
      </c>
      <c r="L215" s="222"/>
      <c r="M215" s="223" t="s">
        <v>39</v>
      </c>
      <c r="N215" s="224" t="s">
        <v>53</v>
      </c>
      <c r="O215" s="84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8" t="s">
        <v>180</v>
      </c>
      <c r="AT215" s="208" t="s">
        <v>349</v>
      </c>
      <c r="AU215" s="208" t="s">
        <v>80</v>
      </c>
      <c r="AY215" s="15" t="s">
        <v>139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5" t="s">
        <v>138</v>
      </c>
      <c r="BK215" s="209">
        <f>ROUND(I215*H215,2)</f>
        <v>0</v>
      </c>
      <c r="BL215" s="15" t="s">
        <v>138</v>
      </c>
      <c r="BM215" s="208" t="s">
        <v>695</v>
      </c>
    </row>
    <row r="216" s="2" customFormat="1">
      <c r="A216" s="37"/>
      <c r="B216" s="38"/>
      <c r="C216" s="39"/>
      <c r="D216" s="210" t="s">
        <v>141</v>
      </c>
      <c r="E216" s="39"/>
      <c r="F216" s="211" t="s">
        <v>439</v>
      </c>
      <c r="G216" s="39"/>
      <c r="H216" s="39"/>
      <c r="I216" s="146"/>
      <c r="J216" s="39"/>
      <c r="K216" s="39"/>
      <c r="L216" s="43"/>
      <c r="M216" s="212"/>
      <c r="N216" s="213"/>
      <c r="O216" s="84"/>
      <c r="P216" s="84"/>
      <c r="Q216" s="84"/>
      <c r="R216" s="84"/>
      <c r="S216" s="84"/>
      <c r="T216" s="85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5" t="s">
        <v>141</v>
      </c>
      <c r="AU216" s="15" t="s">
        <v>80</v>
      </c>
    </row>
    <row r="217" s="2" customFormat="1" ht="16.5" customHeight="1">
      <c r="A217" s="37"/>
      <c r="B217" s="38"/>
      <c r="C217" s="215" t="s">
        <v>383</v>
      </c>
      <c r="D217" s="215" t="s">
        <v>349</v>
      </c>
      <c r="E217" s="216" t="s">
        <v>696</v>
      </c>
      <c r="F217" s="217" t="s">
        <v>697</v>
      </c>
      <c r="G217" s="218" t="s">
        <v>164</v>
      </c>
      <c r="H217" s="219">
        <v>2</v>
      </c>
      <c r="I217" s="220"/>
      <c r="J217" s="221">
        <f>ROUND(I217*H217,2)</f>
        <v>0</v>
      </c>
      <c r="K217" s="217" t="s">
        <v>39</v>
      </c>
      <c r="L217" s="222"/>
      <c r="M217" s="223" t="s">
        <v>39</v>
      </c>
      <c r="N217" s="224" t="s">
        <v>53</v>
      </c>
      <c r="O217" s="84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8" t="s">
        <v>180</v>
      </c>
      <c r="AT217" s="208" t="s">
        <v>349</v>
      </c>
      <c r="AU217" s="208" t="s">
        <v>80</v>
      </c>
      <c r="AY217" s="15" t="s">
        <v>139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5" t="s">
        <v>138</v>
      </c>
      <c r="BK217" s="209">
        <f>ROUND(I217*H217,2)</f>
        <v>0</v>
      </c>
      <c r="BL217" s="15" t="s">
        <v>138</v>
      </c>
      <c r="BM217" s="208" t="s">
        <v>698</v>
      </c>
    </row>
    <row r="218" s="2" customFormat="1">
      <c r="A218" s="37"/>
      <c r="B218" s="38"/>
      <c r="C218" s="39"/>
      <c r="D218" s="210" t="s">
        <v>141</v>
      </c>
      <c r="E218" s="39"/>
      <c r="F218" s="211" t="s">
        <v>697</v>
      </c>
      <c r="G218" s="39"/>
      <c r="H218" s="39"/>
      <c r="I218" s="146"/>
      <c r="J218" s="39"/>
      <c r="K218" s="39"/>
      <c r="L218" s="43"/>
      <c r="M218" s="212"/>
      <c r="N218" s="213"/>
      <c r="O218" s="84"/>
      <c r="P218" s="84"/>
      <c r="Q218" s="84"/>
      <c r="R218" s="84"/>
      <c r="S218" s="84"/>
      <c r="T218" s="85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5" t="s">
        <v>141</v>
      </c>
      <c r="AU218" s="15" t="s">
        <v>80</v>
      </c>
    </row>
    <row r="219" s="2" customFormat="1" ht="16.5" customHeight="1">
      <c r="A219" s="37"/>
      <c r="B219" s="38"/>
      <c r="C219" s="215" t="s">
        <v>388</v>
      </c>
      <c r="D219" s="215" t="s">
        <v>349</v>
      </c>
      <c r="E219" s="216" t="s">
        <v>442</v>
      </c>
      <c r="F219" s="217" t="s">
        <v>443</v>
      </c>
      <c r="G219" s="218" t="s">
        <v>164</v>
      </c>
      <c r="H219" s="219">
        <v>8</v>
      </c>
      <c r="I219" s="220"/>
      <c r="J219" s="221">
        <f>ROUND(I219*H219,2)</f>
        <v>0</v>
      </c>
      <c r="K219" s="217" t="s">
        <v>39</v>
      </c>
      <c r="L219" s="222"/>
      <c r="M219" s="223" t="s">
        <v>39</v>
      </c>
      <c r="N219" s="224" t="s">
        <v>53</v>
      </c>
      <c r="O219" s="84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8" t="s">
        <v>180</v>
      </c>
      <c r="AT219" s="208" t="s">
        <v>349</v>
      </c>
      <c r="AU219" s="208" t="s">
        <v>80</v>
      </c>
      <c r="AY219" s="15" t="s">
        <v>139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5" t="s">
        <v>138</v>
      </c>
      <c r="BK219" s="209">
        <f>ROUND(I219*H219,2)</f>
        <v>0</v>
      </c>
      <c r="BL219" s="15" t="s">
        <v>138</v>
      </c>
      <c r="BM219" s="208" t="s">
        <v>699</v>
      </c>
    </row>
    <row r="220" s="2" customFormat="1">
      <c r="A220" s="37"/>
      <c r="B220" s="38"/>
      <c r="C220" s="39"/>
      <c r="D220" s="210" t="s">
        <v>141</v>
      </c>
      <c r="E220" s="39"/>
      <c r="F220" s="211" t="s">
        <v>443</v>
      </c>
      <c r="G220" s="39"/>
      <c r="H220" s="39"/>
      <c r="I220" s="146"/>
      <c r="J220" s="39"/>
      <c r="K220" s="39"/>
      <c r="L220" s="43"/>
      <c r="M220" s="212"/>
      <c r="N220" s="213"/>
      <c r="O220" s="84"/>
      <c r="P220" s="84"/>
      <c r="Q220" s="84"/>
      <c r="R220" s="84"/>
      <c r="S220" s="84"/>
      <c r="T220" s="85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5" t="s">
        <v>141</v>
      </c>
      <c r="AU220" s="15" t="s">
        <v>80</v>
      </c>
    </row>
    <row r="221" s="2" customFormat="1">
      <c r="A221" s="37"/>
      <c r="B221" s="38"/>
      <c r="C221" s="39"/>
      <c r="D221" s="210" t="s">
        <v>143</v>
      </c>
      <c r="E221" s="39"/>
      <c r="F221" s="214" t="s">
        <v>575</v>
      </c>
      <c r="G221" s="39"/>
      <c r="H221" s="39"/>
      <c r="I221" s="146"/>
      <c r="J221" s="39"/>
      <c r="K221" s="39"/>
      <c r="L221" s="43"/>
      <c r="M221" s="212"/>
      <c r="N221" s="213"/>
      <c r="O221" s="84"/>
      <c r="P221" s="84"/>
      <c r="Q221" s="84"/>
      <c r="R221" s="84"/>
      <c r="S221" s="84"/>
      <c r="T221" s="85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5" t="s">
        <v>143</v>
      </c>
      <c r="AU221" s="15" t="s">
        <v>80</v>
      </c>
    </row>
    <row r="222" s="2" customFormat="1" ht="21.75" customHeight="1">
      <c r="A222" s="37"/>
      <c r="B222" s="38"/>
      <c r="C222" s="215" t="s">
        <v>393</v>
      </c>
      <c r="D222" s="215" t="s">
        <v>349</v>
      </c>
      <c r="E222" s="216" t="s">
        <v>452</v>
      </c>
      <c r="F222" s="217" t="s">
        <v>453</v>
      </c>
      <c r="G222" s="218" t="s">
        <v>164</v>
      </c>
      <c r="H222" s="219">
        <v>652</v>
      </c>
      <c r="I222" s="220"/>
      <c r="J222" s="221">
        <f>ROUND(I222*H222,2)</f>
        <v>0</v>
      </c>
      <c r="K222" s="217" t="s">
        <v>39</v>
      </c>
      <c r="L222" s="222"/>
      <c r="M222" s="223" t="s">
        <v>39</v>
      </c>
      <c r="N222" s="224" t="s">
        <v>53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8" t="s">
        <v>180</v>
      </c>
      <c r="AT222" s="208" t="s">
        <v>349</v>
      </c>
      <c r="AU222" s="208" t="s">
        <v>80</v>
      </c>
      <c r="AY222" s="15" t="s">
        <v>139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138</v>
      </c>
      <c r="BK222" s="209">
        <f>ROUND(I222*H222,2)</f>
        <v>0</v>
      </c>
      <c r="BL222" s="15" t="s">
        <v>138</v>
      </c>
      <c r="BM222" s="208" t="s">
        <v>700</v>
      </c>
    </row>
    <row r="223" s="2" customFormat="1">
      <c r="A223" s="37"/>
      <c r="B223" s="38"/>
      <c r="C223" s="39"/>
      <c r="D223" s="210" t="s">
        <v>141</v>
      </c>
      <c r="E223" s="39"/>
      <c r="F223" s="211" t="s">
        <v>453</v>
      </c>
      <c r="G223" s="39"/>
      <c r="H223" s="39"/>
      <c r="I223" s="146"/>
      <c r="J223" s="39"/>
      <c r="K223" s="39"/>
      <c r="L223" s="43"/>
      <c r="M223" s="212"/>
      <c r="N223" s="213"/>
      <c r="O223" s="84"/>
      <c r="P223" s="84"/>
      <c r="Q223" s="84"/>
      <c r="R223" s="84"/>
      <c r="S223" s="84"/>
      <c r="T223" s="85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5" t="s">
        <v>141</v>
      </c>
      <c r="AU223" s="15" t="s">
        <v>80</v>
      </c>
    </row>
    <row r="224" s="2" customFormat="1" ht="16.5" customHeight="1">
      <c r="A224" s="37"/>
      <c r="B224" s="38"/>
      <c r="C224" s="215" t="s">
        <v>398</v>
      </c>
      <c r="D224" s="215" t="s">
        <v>349</v>
      </c>
      <c r="E224" s="216" t="s">
        <v>456</v>
      </c>
      <c r="F224" s="217" t="s">
        <v>457</v>
      </c>
      <c r="G224" s="218" t="s">
        <v>164</v>
      </c>
      <c r="H224" s="219">
        <v>104</v>
      </c>
      <c r="I224" s="220"/>
      <c r="J224" s="221">
        <f>ROUND(I224*H224,2)</f>
        <v>0</v>
      </c>
      <c r="K224" s="217" t="s">
        <v>39</v>
      </c>
      <c r="L224" s="222"/>
      <c r="M224" s="223" t="s">
        <v>39</v>
      </c>
      <c r="N224" s="224" t="s">
        <v>53</v>
      </c>
      <c r="O224" s="84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8" t="s">
        <v>180</v>
      </c>
      <c r="AT224" s="208" t="s">
        <v>349</v>
      </c>
      <c r="AU224" s="208" t="s">
        <v>80</v>
      </c>
      <c r="AY224" s="15" t="s">
        <v>139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138</v>
      </c>
      <c r="BK224" s="209">
        <f>ROUND(I224*H224,2)</f>
        <v>0</v>
      </c>
      <c r="BL224" s="15" t="s">
        <v>138</v>
      </c>
      <c r="BM224" s="208" t="s">
        <v>701</v>
      </c>
    </row>
    <row r="225" s="2" customFormat="1">
      <c r="A225" s="37"/>
      <c r="B225" s="38"/>
      <c r="C225" s="39"/>
      <c r="D225" s="210" t="s">
        <v>141</v>
      </c>
      <c r="E225" s="39"/>
      <c r="F225" s="211" t="s">
        <v>457</v>
      </c>
      <c r="G225" s="39"/>
      <c r="H225" s="39"/>
      <c r="I225" s="146"/>
      <c r="J225" s="39"/>
      <c r="K225" s="39"/>
      <c r="L225" s="43"/>
      <c r="M225" s="212"/>
      <c r="N225" s="213"/>
      <c r="O225" s="84"/>
      <c r="P225" s="84"/>
      <c r="Q225" s="84"/>
      <c r="R225" s="84"/>
      <c r="S225" s="84"/>
      <c r="T225" s="85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5" t="s">
        <v>141</v>
      </c>
      <c r="AU225" s="15" t="s">
        <v>80</v>
      </c>
    </row>
    <row r="226" s="2" customFormat="1">
      <c r="A226" s="37"/>
      <c r="B226" s="38"/>
      <c r="C226" s="39"/>
      <c r="D226" s="210" t="s">
        <v>143</v>
      </c>
      <c r="E226" s="39"/>
      <c r="F226" s="214" t="s">
        <v>578</v>
      </c>
      <c r="G226" s="39"/>
      <c r="H226" s="39"/>
      <c r="I226" s="146"/>
      <c r="J226" s="39"/>
      <c r="K226" s="39"/>
      <c r="L226" s="43"/>
      <c r="M226" s="212"/>
      <c r="N226" s="213"/>
      <c r="O226" s="84"/>
      <c r="P226" s="84"/>
      <c r="Q226" s="84"/>
      <c r="R226" s="84"/>
      <c r="S226" s="84"/>
      <c r="T226" s="85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5" t="s">
        <v>143</v>
      </c>
      <c r="AU226" s="15" t="s">
        <v>80</v>
      </c>
    </row>
    <row r="227" s="2" customFormat="1" ht="16.5" customHeight="1">
      <c r="A227" s="37"/>
      <c r="B227" s="38"/>
      <c r="C227" s="215" t="s">
        <v>403</v>
      </c>
      <c r="D227" s="215" t="s">
        <v>349</v>
      </c>
      <c r="E227" s="216" t="s">
        <v>461</v>
      </c>
      <c r="F227" s="217" t="s">
        <v>462</v>
      </c>
      <c r="G227" s="218" t="s">
        <v>164</v>
      </c>
      <c r="H227" s="219">
        <v>722</v>
      </c>
      <c r="I227" s="220"/>
      <c r="J227" s="221">
        <f>ROUND(I227*H227,2)</f>
        <v>0</v>
      </c>
      <c r="K227" s="217" t="s">
        <v>39</v>
      </c>
      <c r="L227" s="222"/>
      <c r="M227" s="223" t="s">
        <v>39</v>
      </c>
      <c r="N227" s="224" t="s">
        <v>53</v>
      </c>
      <c r="O227" s="84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8" t="s">
        <v>180</v>
      </c>
      <c r="AT227" s="208" t="s">
        <v>349</v>
      </c>
      <c r="AU227" s="208" t="s">
        <v>80</v>
      </c>
      <c r="AY227" s="15" t="s">
        <v>139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5" t="s">
        <v>138</v>
      </c>
      <c r="BK227" s="209">
        <f>ROUND(I227*H227,2)</f>
        <v>0</v>
      </c>
      <c r="BL227" s="15" t="s">
        <v>138</v>
      </c>
      <c r="BM227" s="208" t="s">
        <v>702</v>
      </c>
    </row>
    <row r="228" s="2" customFormat="1">
      <c r="A228" s="37"/>
      <c r="B228" s="38"/>
      <c r="C228" s="39"/>
      <c r="D228" s="210" t="s">
        <v>141</v>
      </c>
      <c r="E228" s="39"/>
      <c r="F228" s="211" t="s">
        <v>462</v>
      </c>
      <c r="G228" s="39"/>
      <c r="H228" s="39"/>
      <c r="I228" s="146"/>
      <c r="J228" s="39"/>
      <c r="K228" s="39"/>
      <c r="L228" s="43"/>
      <c r="M228" s="212"/>
      <c r="N228" s="213"/>
      <c r="O228" s="84"/>
      <c r="P228" s="84"/>
      <c r="Q228" s="84"/>
      <c r="R228" s="84"/>
      <c r="S228" s="84"/>
      <c r="T228" s="85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5" t="s">
        <v>141</v>
      </c>
      <c r="AU228" s="15" t="s">
        <v>80</v>
      </c>
    </row>
    <row r="229" s="2" customFormat="1" ht="16.5" customHeight="1">
      <c r="A229" s="37"/>
      <c r="B229" s="38"/>
      <c r="C229" s="215" t="s">
        <v>408</v>
      </c>
      <c r="D229" s="215" t="s">
        <v>349</v>
      </c>
      <c r="E229" s="216" t="s">
        <v>465</v>
      </c>
      <c r="F229" s="217" t="s">
        <v>466</v>
      </c>
      <c r="G229" s="218" t="s">
        <v>164</v>
      </c>
      <c r="H229" s="219">
        <v>322</v>
      </c>
      <c r="I229" s="220"/>
      <c r="J229" s="221">
        <f>ROUND(I229*H229,2)</f>
        <v>0</v>
      </c>
      <c r="K229" s="217" t="s">
        <v>39</v>
      </c>
      <c r="L229" s="222"/>
      <c r="M229" s="223" t="s">
        <v>39</v>
      </c>
      <c r="N229" s="224" t="s">
        <v>53</v>
      </c>
      <c r="O229" s="84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8" t="s">
        <v>180</v>
      </c>
      <c r="AT229" s="208" t="s">
        <v>349</v>
      </c>
      <c r="AU229" s="208" t="s">
        <v>80</v>
      </c>
      <c r="AY229" s="15" t="s">
        <v>139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5" t="s">
        <v>138</v>
      </c>
      <c r="BK229" s="209">
        <f>ROUND(I229*H229,2)</f>
        <v>0</v>
      </c>
      <c r="BL229" s="15" t="s">
        <v>138</v>
      </c>
      <c r="BM229" s="208" t="s">
        <v>703</v>
      </c>
    </row>
    <row r="230" s="2" customFormat="1">
      <c r="A230" s="37"/>
      <c r="B230" s="38"/>
      <c r="C230" s="39"/>
      <c r="D230" s="210" t="s">
        <v>141</v>
      </c>
      <c r="E230" s="39"/>
      <c r="F230" s="211" t="s">
        <v>466</v>
      </c>
      <c r="G230" s="39"/>
      <c r="H230" s="39"/>
      <c r="I230" s="146"/>
      <c r="J230" s="39"/>
      <c r="K230" s="39"/>
      <c r="L230" s="43"/>
      <c r="M230" s="212"/>
      <c r="N230" s="213"/>
      <c r="O230" s="84"/>
      <c r="P230" s="84"/>
      <c r="Q230" s="84"/>
      <c r="R230" s="84"/>
      <c r="S230" s="84"/>
      <c r="T230" s="85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5" t="s">
        <v>141</v>
      </c>
      <c r="AU230" s="15" t="s">
        <v>80</v>
      </c>
    </row>
    <row r="231" s="2" customFormat="1" ht="16.5" customHeight="1">
      <c r="A231" s="37"/>
      <c r="B231" s="38"/>
      <c r="C231" s="215" t="s">
        <v>413</v>
      </c>
      <c r="D231" s="215" t="s">
        <v>349</v>
      </c>
      <c r="E231" s="216" t="s">
        <v>469</v>
      </c>
      <c r="F231" s="217" t="s">
        <v>470</v>
      </c>
      <c r="G231" s="218" t="s">
        <v>164</v>
      </c>
      <c r="H231" s="219">
        <v>20</v>
      </c>
      <c r="I231" s="220"/>
      <c r="J231" s="221">
        <f>ROUND(I231*H231,2)</f>
        <v>0</v>
      </c>
      <c r="K231" s="217" t="s">
        <v>39</v>
      </c>
      <c r="L231" s="222"/>
      <c r="M231" s="223" t="s">
        <v>39</v>
      </c>
      <c r="N231" s="224" t="s">
        <v>53</v>
      </c>
      <c r="O231" s="84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8" t="s">
        <v>180</v>
      </c>
      <c r="AT231" s="208" t="s">
        <v>349</v>
      </c>
      <c r="AU231" s="208" t="s">
        <v>80</v>
      </c>
      <c r="AY231" s="15" t="s">
        <v>139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5" t="s">
        <v>138</v>
      </c>
      <c r="BK231" s="209">
        <f>ROUND(I231*H231,2)</f>
        <v>0</v>
      </c>
      <c r="BL231" s="15" t="s">
        <v>138</v>
      </c>
      <c r="BM231" s="208" t="s">
        <v>704</v>
      </c>
    </row>
    <row r="232" s="2" customFormat="1">
      <c r="A232" s="37"/>
      <c r="B232" s="38"/>
      <c r="C232" s="39"/>
      <c r="D232" s="210" t="s">
        <v>141</v>
      </c>
      <c r="E232" s="39"/>
      <c r="F232" s="211" t="s">
        <v>470</v>
      </c>
      <c r="G232" s="39"/>
      <c r="H232" s="39"/>
      <c r="I232" s="146"/>
      <c r="J232" s="39"/>
      <c r="K232" s="39"/>
      <c r="L232" s="43"/>
      <c r="M232" s="212"/>
      <c r="N232" s="213"/>
      <c r="O232" s="84"/>
      <c r="P232" s="84"/>
      <c r="Q232" s="84"/>
      <c r="R232" s="84"/>
      <c r="S232" s="84"/>
      <c r="T232" s="85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5" t="s">
        <v>141</v>
      </c>
      <c r="AU232" s="15" t="s">
        <v>80</v>
      </c>
    </row>
    <row r="233" s="2" customFormat="1" ht="16.5" customHeight="1">
      <c r="A233" s="37"/>
      <c r="B233" s="38"/>
      <c r="C233" s="215" t="s">
        <v>418</v>
      </c>
      <c r="D233" s="215" t="s">
        <v>349</v>
      </c>
      <c r="E233" s="216" t="s">
        <v>473</v>
      </c>
      <c r="F233" s="217" t="s">
        <v>474</v>
      </c>
      <c r="G233" s="218" t="s">
        <v>164</v>
      </c>
      <c r="H233" s="219">
        <v>1148</v>
      </c>
      <c r="I233" s="220"/>
      <c r="J233" s="221">
        <f>ROUND(I233*H233,2)</f>
        <v>0</v>
      </c>
      <c r="K233" s="217" t="s">
        <v>39</v>
      </c>
      <c r="L233" s="222"/>
      <c r="M233" s="223" t="s">
        <v>39</v>
      </c>
      <c r="N233" s="224" t="s">
        <v>53</v>
      </c>
      <c r="O233" s="84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8" t="s">
        <v>180</v>
      </c>
      <c r="AT233" s="208" t="s">
        <v>349</v>
      </c>
      <c r="AU233" s="208" t="s">
        <v>80</v>
      </c>
      <c r="AY233" s="15" t="s">
        <v>139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5" t="s">
        <v>138</v>
      </c>
      <c r="BK233" s="209">
        <f>ROUND(I233*H233,2)</f>
        <v>0</v>
      </c>
      <c r="BL233" s="15" t="s">
        <v>138</v>
      </c>
      <c r="BM233" s="208" t="s">
        <v>705</v>
      </c>
    </row>
    <row r="234" s="2" customFormat="1">
      <c r="A234" s="37"/>
      <c r="B234" s="38"/>
      <c r="C234" s="39"/>
      <c r="D234" s="210" t="s">
        <v>141</v>
      </c>
      <c r="E234" s="39"/>
      <c r="F234" s="211" t="s">
        <v>474</v>
      </c>
      <c r="G234" s="39"/>
      <c r="H234" s="39"/>
      <c r="I234" s="146"/>
      <c r="J234" s="39"/>
      <c r="K234" s="39"/>
      <c r="L234" s="43"/>
      <c r="M234" s="212"/>
      <c r="N234" s="213"/>
      <c r="O234" s="84"/>
      <c r="P234" s="84"/>
      <c r="Q234" s="84"/>
      <c r="R234" s="84"/>
      <c r="S234" s="84"/>
      <c r="T234" s="85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5" t="s">
        <v>141</v>
      </c>
      <c r="AU234" s="15" t="s">
        <v>80</v>
      </c>
    </row>
    <row r="235" s="2" customFormat="1">
      <c r="A235" s="37"/>
      <c r="B235" s="38"/>
      <c r="C235" s="39"/>
      <c r="D235" s="210" t="s">
        <v>143</v>
      </c>
      <c r="E235" s="39"/>
      <c r="F235" s="214" t="s">
        <v>583</v>
      </c>
      <c r="G235" s="39"/>
      <c r="H235" s="39"/>
      <c r="I235" s="146"/>
      <c r="J235" s="39"/>
      <c r="K235" s="39"/>
      <c r="L235" s="43"/>
      <c r="M235" s="212"/>
      <c r="N235" s="213"/>
      <c r="O235" s="84"/>
      <c r="P235" s="84"/>
      <c r="Q235" s="84"/>
      <c r="R235" s="84"/>
      <c r="S235" s="84"/>
      <c r="T235" s="85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5" t="s">
        <v>143</v>
      </c>
      <c r="AU235" s="15" t="s">
        <v>80</v>
      </c>
    </row>
    <row r="236" s="2" customFormat="1" ht="16.5" customHeight="1">
      <c r="A236" s="37"/>
      <c r="B236" s="38"/>
      <c r="C236" s="215" t="s">
        <v>423</v>
      </c>
      <c r="D236" s="215" t="s">
        <v>349</v>
      </c>
      <c r="E236" s="216" t="s">
        <v>478</v>
      </c>
      <c r="F236" s="217" t="s">
        <v>479</v>
      </c>
      <c r="G236" s="218" t="s">
        <v>164</v>
      </c>
      <c r="H236" s="219">
        <v>96</v>
      </c>
      <c r="I236" s="220"/>
      <c r="J236" s="221">
        <f>ROUND(I236*H236,2)</f>
        <v>0</v>
      </c>
      <c r="K236" s="217" t="s">
        <v>39</v>
      </c>
      <c r="L236" s="222"/>
      <c r="M236" s="223" t="s">
        <v>39</v>
      </c>
      <c r="N236" s="224" t="s">
        <v>53</v>
      </c>
      <c r="O236" s="84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8" t="s">
        <v>180</v>
      </c>
      <c r="AT236" s="208" t="s">
        <v>349</v>
      </c>
      <c r="AU236" s="208" t="s">
        <v>80</v>
      </c>
      <c r="AY236" s="15" t="s">
        <v>139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5" t="s">
        <v>138</v>
      </c>
      <c r="BK236" s="209">
        <f>ROUND(I236*H236,2)</f>
        <v>0</v>
      </c>
      <c r="BL236" s="15" t="s">
        <v>138</v>
      </c>
      <c r="BM236" s="208" t="s">
        <v>706</v>
      </c>
    </row>
    <row r="237" s="2" customFormat="1">
      <c r="A237" s="37"/>
      <c r="B237" s="38"/>
      <c r="C237" s="39"/>
      <c r="D237" s="210" t="s">
        <v>141</v>
      </c>
      <c r="E237" s="39"/>
      <c r="F237" s="211" t="s">
        <v>479</v>
      </c>
      <c r="G237" s="39"/>
      <c r="H237" s="39"/>
      <c r="I237" s="146"/>
      <c r="J237" s="39"/>
      <c r="K237" s="39"/>
      <c r="L237" s="43"/>
      <c r="M237" s="212"/>
      <c r="N237" s="213"/>
      <c r="O237" s="84"/>
      <c r="P237" s="84"/>
      <c r="Q237" s="84"/>
      <c r="R237" s="84"/>
      <c r="S237" s="84"/>
      <c r="T237" s="85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5" t="s">
        <v>141</v>
      </c>
      <c r="AU237" s="15" t="s">
        <v>80</v>
      </c>
    </row>
    <row r="238" s="2" customFormat="1" ht="16.5" customHeight="1">
      <c r="A238" s="37"/>
      <c r="B238" s="38"/>
      <c r="C238" s="215" t="s">
        <v>428</v>
      </c>
      <c r="D238" s="215" t="s">
        <v>349</v>
      </c>
      <c r="E238" s="216" t="s">
        <v>482</v>
      </c>
      <c r="F238" s="217" t="s">
        <v>483</v>
      </c>
      <c r="G238" s="218" t="s">
        <v>164</v>
      </c>
      <c r="H238" s="219">
        <v>180</v>
      </c>
      <c r="I238" s="220"/>
      <c r="J238" s="221">
        <f>ROUND(I238*H238,2)</f>
        <v>0</v>
      </c>
      <c r="K238" s="217" t="s">
        <v>39</v>
      </c>
      <c r="L238" s="222"/>
      <c r="M238" s="223" t="s">
        <v>39</v>
      </c>
      <c r="N238" s="224" t="s">
        <v>53</v>
      </c>
      <c r="O238" s="84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8" t="s">
        <v>180</v>
      </c>
      <c r="AT238" s="208" t="s">
        <v>349</v>
      </c>
      <c r="AU238" s="208" t="s">
        <v>80</v>
      </c>
      <c r="AY238" s="15" t="s">
        <v>139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5" t="s">
        <v>138</v>
      </c>
      <c r="BK238" s="209">
        <f>ROUND(I238*H238,2)</f>
        <v>0</v>
      </c>
      <c r="BL238" s="15" t="s">
        <v>138</v>
      </c>
      <c r="BM238" s="208" t="s">
        <v>707</v>
      </c>
    </row>
    <row r="239" s="2" customFormat="1">
      <c r="A239" s="37"/>
      <c r="B239" s="38"/>
      <c r="C239" s="39"/>
      <c r="D239" s="210" t="s">
        <v>141</v>
      </c>
      <c r="E239" s="39"/>
      <c r="F239" s="211" t="s">
        <v>483</v>
      </c>
      <c r="G239" s="39"/>
      <c r="H239" s="39"/>
      <c r="I239" s="146"/>
      <c r="J239" s="39"/>
      <c r="K239" s="39"/>
      <c r="L239" s="43"/>
      <c r="M239" s="212"/>
      <c r="N239" s="213"/>
      <c r="O239" s="84"/>
      <c r="P239" s="84"/>
      <c r="Q239" s="84"/>
      <c r="R239" s="84"/>
      <c r="S239" s="84"/>
      <c r="T239" s="85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5" t="s">
        <v>141</v>
      </c>
      <c r="AU239" s="15" t="s">
        <v>80</v>
      </c>
    </row>
    <row r="240" s="2" customFormat="1" ht="16.5" customHeight="1">
      <c r="A240" s="37"/>
      <c r="B240" s="38"/>
      <c r="C240" s="215" t="s">
        <v>433</v>
      </c>
      <c r="D240" s="215" t="s">
        <v>349</v>
      </c>
      <c r="E240" s="216" t="s">
        <v>708</v>
      </c>
      <c r="F240" s="217" t="s">
        <v>709</v>
      </c>
      <c r="G240" s="218" t="s">
        <v>164</v>
      </c>
      <c r="H240" s="219">
        <v>176</v>
      </c>
      <c r="I240" s="220"/>
      <c r="J240" s="221">
        <f>ROUND(I240*H240,2)</f>
        <v>0</v>
      </c>
      <c r="K240" s="217" t="s">
        <v>39</v>
      </c>
      <c r="L240" s="222"/>
      <c r="M240" s="223" t="s">
        <v>39</v>
      </c>
      <c r="N240" s="224" t="s">
        <v>53</v>
      </c>
      <c r="O240" s="84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8" t="s">
        <v>180</v>
      </c>
      <c r="AT240" s="208" t="s">
        <v>349</v>
      </c>
      <c r="AU240" s="208" t="s">
        <v>80</v>
      </c>
      <c r="AY240" s="15" t="s">
        <v>139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5" t="s">
        <v>138</v>
      </c>
      <c r="BK240" s="209">
        <f>ROUND(I240*H240,2)</f>
        <v>0</v>
      </c>
      <c r="BL240" s="15" t="s">
        <v>138</v>
      </c>
      <c r="BM240" s="208" t="s">
        <v>710</v>
      </c>
    </row>
    <row r="241" s="2" customFormat="1">
      <c r="A241" s="37"/>
      <c r="B241" s="38"/>
      <c r="C241" s="39"/>
      <c r="D241" s="210" t="s">
        <v>141</v>
      </c>
      <c r="E241" s="39"/>
      <c r="F241" s="211" t="s">
        <v>711</v>
      </c>
      <c r="G241" s="39"/>
      <c r="H241" s="39"/>
      <c r="I241" s="146"/>
      <c r="J241" s="39"/>
      <c r="K241" s="39"/>
      <c r="L241" s="43"/>
      <c r="M241" s="212"/>
      <c r="N241" s="213"/>
      <c r="O241" s="84"/>
      <c r="P241" s="84"/>
      <c r="Q241" s="84"/>
      <c r="R241" s="84"/>
      <c r="S241" s="84"/>
      <c r="T241" s="85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5" t="s">
        <v>141</v>
      </c>
      <c r="AU241" s="15" t="s">
        <v>80</v>
      </c>
    </row>
    <row r="242" s="2" customFormat="1" ht="16.5" customHeight="1">
      <c r="A242" s="37"/>
      <c r="B242" s="38"/>
      <c r="C242" s="215" t="s">
        <v>437</v>
      </c>
      <c r="D242" s="215" t="s">
        <v>349</v>
      </c>
      <c r="E242" s="216" t="s">
        <v>486</v>
      </c>
      <c r="F242" s="217" t="s">
        <v>487</v>
      </c>
      <c r="G242" s="218" t="s">
        <v>137</v>
      </c>
      <c r="H242" s="219">
        <v>30</v>
      </c>
      <c r="I242" s="220"/>
      <c r="J242" s="221">
        <f>ROUND(I242*H242,2)</f>
        <v>0</v>
      </c>
      <c r="K242" s="217" t="s">
        <v>39</v>
      </c>
      <c r="L242" s="222"/>
      <c r="M242" s="223" t="s">
        <v>39</v>
      </c>
      <c r="N242" s="224" t="s">
        <v>53</v>
      </c>
      <c r="O242" s="84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8" t="s">
        <v>180</v>
      </c>
      <c r="AT242" s="208" t="s">
        <v>349</v>
      </c>
      <c r="AU242" s="208" t="s">
        <v>80</v>
      </c>
      <c r="AY242" s="15" t="s">
        <v>139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5" t="s">
        <v>138</v>
      </c>
      <c r="BK242" s="209">
        <f>ROUND(I242*H242,2)</f>
        <v>0</v>
      </c>
      <c r="BL242" s="15" t="s">
        <v>138</v>
      </c>
      <c r="BM242" s="208" t="s">
        <v>712</v>
      </c>
    </row>
    <row r="243" s="2" customFormat="1">
      <c r="A243" s="37"/>
      <c r="B243" s="38"/>
      <c r="C243" s="39"/>
      <c r="D243" s="210" t="s">
        <v>141</v>
      </c>
      <c r="E243" s="39"/>
      <c r="F243" s="211" t="s">
        <v>487</v>
      </c>
      <c r="G243" s="39"/>
      <c r="H243" s="39"/>
      <c r="I243" s="146"/>
      <c r="J243" s="39"/>
      <c r="K243" s="39"/>
      <c r="L243" s="43"/>
      <c r="M243" s="212"/>
      <c r="N243" s="213"/>
      <c r="O243" s="84"/>
      <c r="P243" s="84"/>
      <c r="Q243" s="84"/>
      <c r="R243" s="84"/>
      <c r="S243" s="84"/>
      <c r="T243" s="85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5" t="s">
        <v>141</v>
      </c>
      <c r="AU243" s="15" t="s">
        <v>80</v>
      </c>
    </row>
    <row r="244" s="2" customFormat="1">
      <c r="A244" s="37"/>
      <c r="B244" s="38"/>
      <c r="C244" s="39"/>
      <c r="D244" s="210" t="s">
        <v>143</v>
      </c>
      <c r="E244" s="39"/>
      <c r="F244" s="214" t="s">
        <v>489</v>
      </c>
      <c r="G244" s="39"/>
      <c r="H244" s="39"/>
      <c r="I244" s="146"/>
      <c r="J244" s="39"/>
      <c r="K244" s="39"/>
      <c r="L244" s="43"/>
      <c r="M244" s="212"/>
      <c r="N244" s="213"/>
      <c r="O244" s="84"/>
      <c r="P244" s="84"/>
      <c r="Q244" s="84"/>
      <c r="R244" s="84"/>
      <c r="S244" s="84"/>
      <c r="T244" s="85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5" t="s">
        <v>143</v>
      </c>
      <c r="AU244" s="15" t="s">
        <v>80</v>
      </c>
    </row>
    <row r="245" s="2" customFormat="1" ht="21.75" customHeight="1">
      <c r="A245" s="37"/>
      <c r="B245" s="38"/>
      <c r="C245" s="215" t="s">
        <v>441</v>
      </c>
      <c r="D245" s="215" t="s">
        <v>349</v>
      </c>
      <c r="E245" s="216" t="s">
        <v>491</v>
      </c>
      <c r="F245" s="217" t="s">
        <v>492</v>
      </c>
      <c r="G245" s="218" t="s">
        <v>164</v>
      </c>
      <c r="H245" s="219">
        <v>136</v>
      </c>
      <c r="I245" s="220"/>
      <c r="J245" s="221">
        <f>ROUND(I245*H245,2)</f>
        <v>0</v>
      </c>
      <c r="K245" s="217" t="s">
        <v>39</v>
      </c>
      <c r="L245" s="222"/>
      <c r="M245" s="223" t="s">
        <v>39</v>
      </c>
      <c r="N245" s="224" t="s">
        <v>53</v>
      </c>
      <c r="O245" s="84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8" t="s">
        <v>180</v>
      </c>
      <c r="AT245" s="208" t="s">
        <v>349</v>
      </c>
      <c r="AU245" s="208" t="s">
        <v>80</v>
      </c>
      <c r="AY245" s="15" t="s">
        <v>139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5" t="s">
        <v>138</v>
      </c>
      <c r="BK245" s="209">
        <f>ROUND(I245*H245,2)</f>
        <v>0</v>
      </c>
      <c r="BL245" s="15" t="s">
        <v>138</v>
      </c>
      <c r="BM245" s="208" t="s">
        <v>713</v>
      </c>
    </row>
    <row r="246" s="2" customFormat="1">
      <c r="A246" s="37"/>
      <c r="B246" s="38"/>
      <c r="C246" s="39"/>
      <c r="D246" s="210" t="s">
        <v>141</v>
      </c>
      <c r="E246" s="39"/>
      <c r="F246" s="211" t="s">
        <v>492</v>
      </c>
      <c r="G246" s="39"/>
      <c r="H246" s="39"/>
      <c r="I246" s="146"/>
      <c r="J246" s="39"/>
      <c r="K246" s="39"/>
      <c r="L246" s="43"/>
      <c r="M246" s="212"/>
      <c r="N246" s="213"/>
      <c r="O246" s="84"/>
      <c r="P246" s="84"/>
      <c r="Q246" s="84"/>
      <c r="R246" s="84"/>
      <c r="S246" s="84"/>
      <c r="T246" s="85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5" t="s">
        <v>141</v>
      </c>
      <c r="AU246" s="15" t="s">
        <v>80</v>
      </c>
    </row>
    <row r="247" s="2" customFormat="1" ht="16.5" customHeight="1">
      <c r="A247" s="37"/>
      <c r="B247" s="38"/>
      <c r="C247" s="215" t="s">
        <v>446</v>
      </c>
      <c r="D247" s="215" t="s">
        <v>349</v>
      </c>
      <c r="E247" s="216" t="s">
        <v>714</v>
      </c>
      <c r="F247" s="217" t="s">
        <v>715</v>
      </c>
      <c r="G247" s="218" t="s">
        <v>164</v>
      </c>
      <c r="H247" s="219">
        <v>29</v>
      </c>
      <c r="I247" s="220"/>
      <c r="J247" s="221">
        <f>ROUND(I247*H247,2)</f>
        <v>0</v>
      </c>
      <c r="K247" s="217" t="s">
        <v>39</v>
      </c>
      <c r="L247" s="222"/>
      <c r="M247" s="223" t="s">
        <v>39</v>
      </c>
      <c r="N247" s="224" t="s">
        <v>53</v>
      </c>
      <c r="O247" s="84"/>
      <c r="P247" s="206">
        <f>O247*H247</f>
        <v>0</v>
      </c>
      <c r="Q247" s="206">
        <v>0</v>
      </c>
      <c r="R247" s="206">
        <f>Q247*H247</f>
        <v>0</v>
      </c>
      <c r="S247" s="206">
        <v>0</v>
      </c>
      <c r="T247" s="20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8" t="s">
        <v>180</v>
      </c>
      <c r="AT247" s="208" t="s">
        <v>349</v>
      </c>
      <c r="AU247" s="208" t="s">
        <v>80</v>
      </c>
      <c r="AY247" s="15" t="s">
        <v>139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5" t="s">
        <v>138</v>
      </c>
      <c r="BK247" s="209">
        <f>ROUND(I247*H247,2)</f>
        <v>0</v>
      </c>
      <c r="BL247" s="15" t="s">
        <v>138</v>
      </c>
      <c r="BM247" s="208" t="s">
        <v>716</v>
      </c>
    </row>
    <row r="248" s="2" customFormat="1">
      <c r="A248" s="37"/>
      <c r="B248" s="38"/>
      <c r="C248" s="39"/>
      <c r="D248" s="210" t="s">
        <v>141</v>
      </c>
      <c r="E248" s="39"/>
      <c r="F248" s="211" t="s">
        <v>715</v>
      </c>
      <c r="G248" s="39"/>
      <c r="H248" s="39"/>
      <c r="I248" s="146"/>
      <c r="J248" s="39"/>
      <c r="K248" s="39"/>
      <c r="L248" s="43"/>
      <c r="M248" s="212"/>
      <c r="N248" s="213"/>
      <c r="O248" s="84"/>
      <c r="P248" s="84"/>
      <c r="Q248" s="84"/>
      <c r="R248" s="84"/>
      <c r="S248" s="84"/>
      <c r="T248" s="85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5" t="s">
        <v>141</v>
      </c>
      <c r="AU248" s="15" t="s">
        <v>80</v>
      </c>
    </row>
    <row r="249" s="2" customFormat="1" ht="16.5" customHeight="1">
      <c r="A249" s="37"/>
      <c r="B249" s="38"/>
      <c r="C249" s="215" t="s">
        <v>451</v>
      </c>
      <c r="D249" s="215" t="s">
        <v>349</v>
      </c>
      <c r="E249" s="216" t="s">
        <v>717</v>
      </c>
      <c r="F249" s="217" t="s">
        <v>718</v>
      </c>
      <c r="G249" s="218" t="s">
        <v>164</v>
      </c>
      <c r="H249" s="219">
        <v>58</v>
      </c>
      <c r="I249" s="220"/>
      <c r="J249" s="221">
        <f>ROUND(I249*H249,2)</f>
        <v>0</v>
      </c>
      <c r="K249" s="217" t="s">
        <v>39</v>
      </c>
      <c r="L249" s="222"/>
      <c r="M249" s="223" t="s">
        <v>39</v>
      </c>
      <c r="N249" s="224" t="s">
        <v>53</v>
      </c>
      <c r="O249" s="84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8" t="s">
        <v>180</v>
      </c>
      <c r="AT249" s="208" t="s">
        <v>349</v>
      </c>
      <c r="AU249" s="208" t="s">
        <v>80</v>
      </c>
      <c r="AY249" s="15" t="s">
        <v>139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5" t="s">
        <v>138</v>
      </c>
      <c r="BK249" s="209">
        <f>ROUND(I249*H249,2)</f>
        <v>0</v>
      </c>
      <c r="BL249" s="15" t="s">
        <v>138</v>
      </c>
      <c r="BM249" s="208" t="s">
        <v>719</v>
      </c>
    </row>
    <row r="250" s="2" customFormat="1">
      <c r="A250" s="37"/>
      <c r="B250" s="38"/>
      <c r="C250" s="39"/>
      <c r="D250" s="210" t="s">
        <v>141</v>
      </c>
      <c r="E250" s="39"/>
      <c r="F250" s="211" t="s">
        <v>718</v>
      </c>
      <c r="G250" s="39"/>
      <c r="H250" s="39"/>
      <c r="I250" s="146"/>
      <c r="J250" s="39"/>
      <c r="K250" s="39"/>
      <c r="L250" s="43"/>
      <c r="M250" s="212"/>
      <c r="N250" s="213"/>
      <c r="O250" s="84"/>
      <c r="P250" s="84"/>
      <c r="Q250" s="84"/>
      <c r="R250" s="84"/>
      <c r="S250" s="84"/>
      <c r="T250" s="85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5" t="s">
        <v>141</v>
      </c>
      <c r="AU250" s="15" t="s">
        <v>80</v>
      </c>
    </row>
    <row r="251" s="2" customFormat="1">
      <c r="A251" s="37"/>
      <c r="B251" s="38"/>
      <c r="C251" s="39"/>
      <c r="D251" s="210" t="s">
        <v>143</v>
      </c>
      <c r="E251" s="39"/>
      <c r="F251" s="214" t="s">
        <v>720</v>
      </c>
      <c r="G251" s="39"/>
      <c r="H251" s="39"/>
      <c r="I251" s="146"/>
      <c r="J251" s="39"/>
      <c r="K251" s="39"/>
      <c r="L251" s="43"/>
      <c r="M251" s="212"/>
      <c r="N251" s="213"/>
      <c r="O251" s="84"/>
      <c r="P251" s="84"/>
      <c r="Q251" s="84"/>
      <c r="R251" s="84"/>
      <c r="S251" s="84"/>
      <c r="T251" s="85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5" t="s">
        <v>143</v>
      </c>
      <c r="AU251" s="15" t="s">
        <v>80</v>
      </c>
    </row>
    <row r="252" s="2" customFormat="1" ht="16.5" customHeight="1">
      <c r="A252" s="37"/>
      <c r="B252" s="38"/>
      <c r="C252" s="215" t="s">
        <v>455</v>
      </c>
      <c r="D252" s="215" t="s">
        <v>349</v>
      </c>
      <c r="E252" s="216" t="s">
        <v>721</v>
      </c>
      <c r="F252" s="217" t="s">
        <v>722</v>
      </c>
      <c r="G252" s="218" t="s">
        <v>164</v>
      </c>
      <c r="H252" s="219">
        <v>58</v>
      </c>
      <c r="I252" s="220"/>
      <c r="J252" s="221">
        <f>ROUND(I252*H252,2)</f>
        <v>0</v>
      </c>
      <c r="K252" s="217" t="s">
        <v>39</v>
      </c>
      <c r="L252" s="222"/>
      <c r="M252" s="223" t="s">
        <v>39</v>
      </c>
      <c r="N252" s="224" t="s">
        <v>53</v>
      </c>
      <c r="O252" s="84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8" t="s">
        <v>180</v>
      </c>
      <c r="AT252" s="208" t="s">
        <v>349</v>
      </c>
      <c r="AU252" s="208" t="s">
        <v>80</v>
      </c>
      <c r="AY252" s="15" t="s">
        <v>139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5" t="s">
        <v>138</v>
      </c>
      <c r="BK252" s="209">
        <f>ROUND(I252*H252,2)</f>
        <v>0</v>
      </c>
      <c r="BL252" s="15" t="s">
        <v>138</v>
      </c>
      <c r="BM252" s="208" t="s">
        <v>723</v>
      </c>
    </row>
    <row r="253" s="2" customFormat="1">
      <c r="A253" s="37"/>
      <c r="B253" s="38"/>
      <c r="C253" s="39"/>
      <c r="D253" s="210" t="s">
        <v>141</v>
      </c>
      <c r="E253" s="39"/>
      <c r="F253" s="211" t="s">
        <v>722</v>
      </c>
      <c r="G253" s="39"/>
      <c r="H253" s="39"/>
      <c r="I253" s="146"/>
      <c r="J253" s="39"/>
      <c r="K253" s="39"/>
      <c r="L253" s="43"/>
      <c r="M253" s="212"/>
      <c r="N253" s="213"/>
      <c r="O253" s="84"/>
      <c r="P253" s="84"/>
      <c r="Q253" s="84"/>
      <c r="R253" s="84"/>
      <c r="S253" s="84"/>
      <c r="T253" s="85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5" t="s">
        <v>141</v>
      </c>
      <c r="AU253" s="15" t="s">
        <v>80</v>
      </c>
    </row>
    <row r="254" s="2" customFormat="1">
      <c r="A254" s="37"/>
      <c r="B254" s="38"/>
      <c r="C254" s="39"/>
      <c r="D254" s="210" t="s">
        <v>143</v>
      </c>
      <c r="E254" s="39"/>
      <c r="F254" s="214" t="s">
        <v>720</v>
      </c>
      <c r="G254" s="39"/>
      <c r="H254" s="39"/>
      <c r="I254" s="146"/>
      <c r="J254" s="39"/>
      <c r="K254" s="39"/>
      <c r="L254" s="43"/>
      <c r="M254" s="212"/>
      <c r="N254" s="213"/>
      <c r="O254" s="84"/>
      <c r="P254" s="84"/>
      <c r="Q254" s="84"/>
      <c r="R254" s="84"/>
      <c r="S254" s="84"/>
      <c r="T254" s="85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5" t="s">
        <v>143</v>
      </c>
      <c r="AU254" s="15" t="s">
        <v>80</v>
      </c>
    </row>
    <row r="255" s="2" customFormat="1" ht="16.5" customHeight="1">
      <c r="A255" s="37"/>
      <c r="B255" s="38"/>
      <c r="C255" s="197" t="s">
        <v>460</v>
      </c>
      <c r="D255" s="197" t="s">
        <v>134</v>
      </c>
      <c r="E255" s="198" t="s">
        <v>724</v>
      </c>
      <c r="F255" s="199" t="s">
        <v>725</v>
      </c>
      <c r="G255" s="200" t="s">
        <v>726</v>
      </c>
      <c r="H255" s="201">
        <v>2</v>
      </c>
      <c r="I255" s="202"/>
      <c r="J255" s="203">
        <f>ROUND(I255*H255,2)</f>
        <v>0</v>
      </c>
      <c r="K255" s="199" t="s">
        <v>39</v>
      </c>
      <c r="L255" s="43"/>
      <c r="M255" s="204" t="s">
        <v>39</v>
      </c>
      <c r="N255" s="205" t="s">
        <v>53</v>
      </c>
      <c r="O255" s="84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8" t="s">
        <v>138</v>
      </c>
      <c r="AT255" s="208" t="s">
        <v>134</v>
      </c>
      <c r="AU255" s="208" t="s">
        <v>80</v>
      </c>
      <c r="AY255" s="15" t="s">
        <v>139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5" t="s">
        <v>138</v>
      </c>
      <c r="BK255" s="209">
        <f>ROUND(I255*H255,2)</f>
        <v>0</v>
      </c>
      <c r="BL255" s="15" t="s">
        <v>138</v>
      </c>
      <c r="BM255" s="208" t="s">
        <v>727</v>
      </c>
    </row>
    <row r="256" s="2" customFormat="1">
      <c r="A256" s="37"/>
      <c r="B256" s="38"/>
      <c r="C256" s="39"/>
      <c r="D256" s="210" t="s">
        <v>141</v>
      </c>
      <c r="E256" s="39"/>
      <c r="F256" s="211" t="s">
        <v>728</v>
      </c>
      <c r="G256" s="39"/>
      <c r="H256" s="39"/>
      <c r="I256" s="146"/>
      <c r="J256" s="39"/>
      <c r="K256" s="39"/>
      <c r="L256" s="43"/>
      <c r="M256" s="212"/>
      <c r="N256" s="213"/>
      <c r="O256" s="84"/>
      <c r="P256" s="84"/>
      <c r="Q256" s="84"/>
      <c r="R256" s="84"/>
      <c r="S256" s="84"/>
      <c r="T256" s="85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5" t="s">
        <v>141</v>
      </c>
      <c r="AU256" s="15" t="s">
        <v>80</v>
      </c>
    </row>
    <row r="257" s="2" customFormat="1">
      <c r="A257" s="37"/>
      <c r="B257" s="38"/>
      <c r="C257" s="39"/>
      <c r="D257" s="210" t="s">
        <v>143</v>
      </c>
      <c r="E257" s="39"/>
      <c r="F257" s="214" t="s">
        <v>729</v>
      </c>
      <c r="G257" s="39"/>
      <c r="H257" s="39"/>
      <c r="I257" s="146"/>
      <c r="J257" s="39"/>
      <c r="K257" s="39"/>
      <c r="L257" s="43"/>
      <c r="M257" s="212"/>
      <c r="N257" s="213"/>
      <c r="O257" s="84"/>
      <c r="P257" s="84"/>
      <c r="Q257" s="84"/>
      <c r="R257" s="84"/>
      <c r="S257" s="84"/>
      <c r="T257" s="85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5" t="s">
        <v>143</v>
      </c>
      <c r="AU257" s="15" t="s">
        <v>80</v>
      </c>
    </row>
    <row r="258" s="2" customFormat="1" ht="21.75" customHeight="1">
      <c r="A258" s="37"/>
      <c r="B258" s="38"/>
      <c r="C258" s="197" t="s">
        <v>464</v>
      </c>
      <c r="D258" s="197" t="s">
        <v>134</v>
      </c>
      <c r="E258" s="198" t="s">
        <v>730</v>
      </c>
      <c r="F258" s="199" t="s">
        <v>731</v>
      </c>
      <c r="G258" s="200" t="s">
        <v>732</v>
      </c>
      <c r="H258" s="201">
        <v>176</v>
      </c>
      <c r="I258" s="202"/>
      <c r="J258" s="203">
        <f>ROUND(I258*H258,2)</f>
        <v>0</v>
      </c>
      <c r="K258" s="199" t="s">
        <v>39</v>
      </c>
      <c r="L258" s="43"/>
      <c r="M258" s="204" t="s">
        <v>39</v>
      </c>
      <c r="N258" s="205" t="s">
        <v>53</v>
      </c>
      <c r="O258" s="84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8" t="s">
        <v>138</v>
      </c>
      <c r="AT258" s="208" t="s">
        <v>134</v>
      </c>
      <c r="AU258" s="208" t="s">
        <v>80</v>
      </c>
      <c r="AY258" s="15" t="s">
        <v>139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5" t="s">
        <v>138</v>
      </c>
      <c r="BK258" s="209">
        <f>ROUND(I258*H258,2)</f>
        <v>0</v>
      </c>
      <c r="BL258" s="15" t="s">
        <v>138</v>
      </c>
      <c r="BM258" s="208" t="s">
        <v>733</v>
      </c>
    </row>
    <row r="259" s="2" customFormat="1">
      <c r="A259" s="37"/>
      <c r="B259" s="38"/>
      <c r="C259" s="39"/>
      <c r="D259" s="210" t="s">
        <v>141</v>
      </c>
      <c r="E259" s="39"/>
      <c r="F259" s="211" t="s">
        <v>734</v>
      </c>
      <c r="G259" s="39"/>
      <c r="H259" s="39"/>
      <c r="I259" s="146"/>
      <c r="J259" s="39"/>
      <c r="K259" s="39"/>
      <c r="L259" s="43"/>
      <c r="M259" s="212"/>
      <c r="N259" s="213"/>
      <c r="O259" s="84"/>
      <c r="P259" s="84"/>
      <c r="Q259" s="84"/>
      <c r="R259" s="84"/>
      <c r="S259" s="84"/>
      <c r="T259" s="85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5" t="s">
        <v>141</v>
      </c>
      <c r="AU259" s="15" t="s">
        <v>80</v>
      </c>
    </row>
    <row r="260" s="2" customFormat="1">
      <c r="A260" s="37"/>
      <c r="B260" s="38"/>
      <c r="C260" s="39"/>
      <c r="D260" s="210" t="s">
        <v>143</v>
      </c>
      <c r="E260" s="39"/>
      <c r="F260" s="214" t="s">
        <v>735</v>
      </c>
      <c r="G260" s="39"/>
      <c r="H260" s="39"/>
      <c r="I260" s="146"/>
      <c r="J260" s="39"/>
      <c r="K260" s="39"/>
      <c r="L260" s="43"/>
      <c r="M260" s="212"/>
      <c r="N260" s="213"/>
      <c r="O260" s="84"/>
      <c r="P260" s="84"/>
      <c r="Q260" s="84"/>
      <c r="R260" s="84"/>
      <c r="S260" s="84"/>
      <c r="T260" s="85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5" t="s">
        <v>143</v>
      </c>
      <c r="AU260" s="15" t="s">
        <v>80</v>
      </c>
    </row>
    <row r="261" s="2" customFormat="1" ht="21.75" customHeight="1">
      <c r="A261" s="37"/>
      <c r="B261" s="38"/>
      <c r="C261" s="197" t="s">
        <v>468</v>
      </c>
      <c r="D261" s="197" t="s">
        <v>134</v>
      </c>
      <c r="E261" s="198" t="s">
        <v>221</v>
      </c>
      <c r="F261" s="199" t="s">
        <v>222</v>
      </c>
      <c r="G261" s="200" t="s">
        <v>164</v>
      </c>
      <c r="H261" s="201">
        <v>110</v>
      </c>
      <c r="I261" s="202"/>
      <c r="J261" s="203">
        <f>ROUND(I261*H261,2)</f>
        <v>0</v>
      </c>
      <c r="K261" s="199" t="s">
        <v>39</v>
      </c>
      <c r="L261" s="43"/>
      <c r="M261" s="204" t="s">
        <v>39</v>
      </c>
      <c r="N261" s="205" t="s">
        <v>53</v>
      </c>
      <c r="O261" s="84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8" t="s">
        <v>138</v>
      </c>
      <c r="AT261" s="208" t="s">
        <v>134</v>
      </c>
      <c r="AU261" s="208" t="s">
        <v>80</v>
      </c>
      <c r="AY261" s="15" t="s">
        <v>139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5" t="s">
        <v>138</v>
      </c>
      <c r="BK261" s="209">
        <f>ROUND(I261*H261,2)</f>
        <v>0</v>
      </c>
      <c r="BL261" s="15" t="s">
        <v>138</v>
      </c>
      <c r="BM261" s="208" t="s">
        <v>736</v>
      </c>
    </row>
    <row r="262" s="2" customFormat="1">
      <c r="A262" s="37"/>
      <c r="B262" s="38"/>
      <c r="C262" s="39"/>
      <c r="D262" s="210" t="s">
        <v>141</v>
      </c>
      <c r="E262" s="39"/>
      <c r="F262" s="211" t="s">
        <v>224</v>
      </c>
      <c r="G262" s="39"/>
      <c r="H262" s="39"/>
      <c r="I262" s="146"/>
      <c r="J262" s="39"/>
      <c r="K262" s="39"/>
      <c r="L262" s="43"/>
      <c r="M262" s="212"/>
      <c r="N262" s="213"/>
      <c r="O262" s="84"/>
      <c r="P262" s="84"/>
      <c r="Q262" s="84"/>
      <c r="R262" s="84"/>
      <c r="S262" s="84"/>
      <c r="T262" s="85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5" t="s">
        <v>141</v>
      </c>
      <c r="AU262" s="15" t="s">
        <v>80</v>
      </c>
    </row>
    <row r="263" s="2" customFormat="1">
      <c r="A263" s="37"/>
      <c r="B263" s="38"/>
      <c r="C263" s="39"/>
      <c r="D263" s="210" t="s">
        <v>143</v>
      </c>
      <c r="E263" s="39"/>
      <c r="F263" s="214" t="s">
        <v>737</v>
      </c>
      <c r="G263" s="39"/>
      <c r="H263" s="39"/>
      <c r="I263" s="146"/>
      <c r="J263" s="39"/>
      <c r="K263" s="39"/>
      <c r="L263" s="43"/>
      <c r="M263" s="212"/>
      <c r="N263" s="213"/>
      <c r="O263" s="84"/>
      <c r="P263" s="84"/>
      <c r="Q263" s="84"/>
      <c r="R263" s="84"/>
      <c r="S263" s="84"/>
      <c r="T263" s="85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5" t="s">
        <v>143</v>
      </c>
      <c r="AU263" s="15" t="s">
        <v>80</v>
      </c>
    </row>
    <row r="264" s="2" customFormat="1" ht="21.75" customHeight="1">
      <c r="A264" s="37"/>
      <c r="B264" s="38"/>
      <c r="C264" s="197" t="s">
        <v>472</v>
      </c>
      <c r="D264" s="197" t="s">
        <v>134</v>
      </c>
      <c r="E264" s="198" t="s">
        <v>227</v>
      </c>
      <c r="F264" s="199" t="s">
        <v>228</v>
      </c>
      <c r="G264" s="200" t="s">
        <v>164</v>
      </c>
      <c r="H264" s="201">
        <v>110</v>
      </c>
      <c r="I264" s="202"/>
      <c r="J264" s="203">
        <f>ROUND(I264*H264,2)</f>
        <v>0</v>
      </c>
      <c r="K264" s="199" t="s">
        <v>39</v>
      </c>
      <c r="L264" s="43"/>
      <c r="M264" s="204" t="s">
        <v>39</v>
      </c>
      <c r="N264" s="205" t="s">
        <v>53</v>
      </c>
      <c r="O264" s="84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8" t="s">
        <v>138</v>
      </c>
      <c r="AT264" s="208" t="s">
        <v>134</v>
      </c>
      <c r="AU264" s="208" t="s">
        <v>80</v>
      </c>
      <c r="AY264" s="15" t="s">
        <v>139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5" t="s">
        <v>138</v>
      </c>
      <c r="BK264" s="209">
        <f>ROUND(I264*H264,2)</f>
        <v>0</v>
      </c>
      <c r="BL264" s="15" t="s">
        <v>138</v>
      </c>
      <c r="BM264" s="208" t="s">
        <v>738</v>
      </c>
    </row>
    <row r="265" s="2" customFormat="1">
      <c r="A265" s="37"/>
      <c r="B265" s="38"/>
      <c r="C265" s="39"/>
      <c r="D265" s="210" t="s">
        <v>141</v>
      </c>
      <c r="E265" s="39"/>
      <c r="F265" s="211" t="s">
        <v>230</v>
      </c>
      <c r="G265" s="39"/>
      <c r="H265" s="39"/>
      <c r="I265" s="146"/>
      <c r="J265" s="39"/>
      <c r="K265" s="39"/>
      <c r="L265" s="43"/>
      <c r="M265" s="212"/>
      <c r="N265" s="213"/>
      <c r="O265" s="84"/>
      <c r="P265" s="84"/>
      <c r="Q265" s="84"/>
      <c r="R265" s="84"/>
      <c r="S265" s="84"/>
      <c r="T265" s="85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5" t="s">
        <v>141</v>
      </c>
      <c r="AU265" s="15" t="s">
        <v>80</v>
      </c>
    </row>
    <row r="266" s="2" customFormat="1">
      <c r="A266" s="37"/>
      <c r="B266" s="38"/>
      <c r="C266" s="39"/>
      <c r="D266" s="210" t="s">
        <v>143</v>
      </c>
      <c r="E266" s="39"/>
      <c r="F266" s="214" t="s">
        <v>737</v>
      </c>
      <c r="G266" s="39"/>
      <c r="H266" s="39"/>
      <c r="I266" s="146"/>
      <c r="J266" s="39"/>
      <c r="K266" s="39"/>
      <c r="L266" s="43"/>
      <c r="M266" s="212"/>
      <c r="N266" s="213"/>
      <c r="O266" s="84"/>
      <c r="P266" s="84"/>
      <c r="Q266" s="84"/>
      <c r="R266" s="84"/>
      <c r="S266" s="84"/>
      <c r="T266" s="85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5" t="s">
        <v>143</v>
      </c>
      <c r="AU266" s="15" t="s">
        <v>80</v>
      </c>
    </row>
    <row r="267" s="2" customFormat="1" ht="21.75" customHeight="1">
      <c r="A267" s="37"/>
      <c r="B267" s="38"/>
      <c r="C267" s="197" t="s">
        <v>477</v>
      </c>
      <c r="D267" s="197" t="s">
        <v>134</v>
      </c>
      <c r="E267" s="198" t="s">
        <v>739</v>
      </c>
      <c r="F267" s="199" t="s">
        <v>740</v>
      </c>
      <c r="G267" s="200" t="s">
        <v>592</v>
      </c>
      <c r="H267" s="201">
        <v>0.0080000000000000002</v>
      </c>
      <c r="I267" s="202"/>
      <c r="J267" s="203">
        <f>ROUND(I267*H267,2)</f>
        <v>0</v>
      </c>
      <c r="K267" s="199" t="s">
        <v>39</v>
      </c>
      <c r="L267" s="43"/>
      <c r="M267" s="204" t="s">
        <v>39</v>
      </c>
      <c r="N267" s="205" t="s">
        <v>53</v>
      </c>
      <c r="O267" s="84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8" t="s">
        <v>138</v>
      </c>
      <c r="AT267" s="208" t="s">
        <v>134</v>
      </c>
      <c r="AU267" s="208" t="s">
        <v>80</v>
      </c>
      <c r="AY267" s="15" t="s">
        <v>139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5" t="s">
        <v>138</v>
      </c>
      <c r="BK267" s="209">
        <f>ROUND(I267*H267,2)</f>
        <v>0</v>
      </c>
      <c r="BL267" s="15" t="s">
        <v>138</v>
      </c>
      <c r="BM267" s="208" t="s">
        <v>741</v>
      </c>
    </row>
    <row r="268" s="2" customFormat="1">
      <c r="A268" s="37"/>
      <c r="B268" s="38"/>
      <c r="C268" s="39"/>
      <c r="D268" s="210" t="s">
        <v>141</v>
      </c>
      <c r="E268" s="39"/>
      <c r="F268" s="211" t="s">
        <v>742</v>
      </c>
      <c r="G268" s="39"/>
      <c r="H268" s="39"/>
      <c r="I268" s="146"/>
      <c r="J268" s="39"/>
      <c r="K268" s="39"/>
      <c r="L268" s="43"/>
      <c r="M268" s="212"/>
      <c r="N268" s="213"/>
      <c r="O268" s="84"/>
      <c r="P268" s="84"/>
      <c r="Q268" s="84"/>
      <c r="R268" s="84"/>
      <c r="S268" s="84"/>
      <c r="T268" s="85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5" t="s">
        <v>141</v>
      </c>
      <c r="AU268" s="15" t="s">
        <v>80</v>
      </c>
    </row>
    <row r="269" s="2" customFormat="1">
      <c r="A269" s="37"/>
      <c r="B269" s="38"/>
      <c r="C269" s="39"/>
      <c r="D269" s="210" t="s">
        <v>143</v>
      </c>
      <c r="E269" s="39"/>
      <c r="F269" s="214" t="s">
        <v>743</v>
      </c>
      <c r="G269" s="39"/>
      <c r="H269" s="39"/>
      <c r="I269" s="146"/>
      <c r="J269" s="39"/>
      <c r="K269" s="39"/>
      <c r="L269" s="43"/>
      <c r="M269" s="212"/>
      <c r="N269" s="213"/>
      <c r="O269" s="84"/>
      <c r="P269" s="84"/>
      <c r="Q269" s="84"/>
      <c r="R269" s="84"/>
      <c r="S269" s="84"/>
      <c r="T269" s="85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5" t="s">
        <v>143</v>
      </c>
      <c r="AU269" s="15" t="s">
        <v>80</v>
      </c>
    </row>
    <row r="270" s="2" customFormat="1" ht="16.5" customHeight="1">
      <c r="A270" s="37"/>
      <c r="B270" s="38"/>
      <c r="C270" s="197" t="s">
        <v>481</v>
      </c>
      <c r="D270" s="197" t="s">
        <v>134</v>
      </c>
      <c r="E270" s="198" t="s">
        <v>744</v>
      </c>
      <c r="F270" s="199" t="s">
        <v>745</v>
      </c>
      <c r="G270" s="200" t="s">
        <v>592</v>
      </c>
      <c r="H270" s="201">
        <v>0.20000000000000001</v>
      </c>
      <c r="I270" s="202"/>
      <c r="J270" s="203">
        <f>ROUND(I270*H270,2)</f>
        <v>0</v>
      </c>
      <c r="K270" s="199" t="s">
        <v>39</v>
      </c>
      <c r="L270" s="43"/>
      <c r="M270" s="204" t="s">
        <v>39</v>
      </c>
      <c r="N270" s="205" t="s">
        <v>53</v>
      </c>
      <c r="O270" s="84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8" t="s">
        <v>138</v>
      </c>
      <c r="AT270" s="208" t="s">
        <v>134</v>
      </c>
      <c r="AU270" s="208" t="s">
        <v>80</v>
      </c>
      <c r="AY270" s="15" t="s">
        <v>139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5" t="s">
        <v>138</v>
      </c>
      <c r="BK270" s="209">
        <f>ROUND(I270*H270,2)</f>
        <v>0</v>
      </c>
      <c r="BL270" s="15" t="s">
        <v>138</v>
      </c>
      <c r="BM270" s="208" t="s">
        <v>746</v>
      </c>
    </row>
    <row r="271" s="2" customFormat="1">
      <c r="A271" s="37"/>
      <c r="B271" s="38"/>
      <c r="C271" s="39"/>
      <c r="D271" s="210" t="s">
        <v>141</v>
      </c>
      <c r="E271" s="39"/>
      <c r="F271" s="211" t="s">
        <v>747</v>
      </c>
      <c r="G271" s="39"/>
      <c r="H271" s="39"/>
      <c r="I271" s="146"/>
      <c r="J271" s="39"/>
      <c r="K271" s="39"/>
      <c r="L271" s="43"/>
      <c r="M271" s="212"/>
      <c r="N271" s="213"/>
      <c r="O271" s="84"/>
      <c r="P271" s="84"/>
      <c r="Q271" s="84"/>
      <c r="R271" s="84"/>
      <c r="S271" s="84"/>
      <c r="T271" s="85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5" t="s">
        <v>141</v>
      </c>
      <c r="AU271" s="15" t="s">
        <v>80</v>
      </c>
    </row>
    <row r="272" s="2" customFormat="1">
      <c r="A272" s="37"/>
      <c r="B272" s="38"/>
      <c r="C272" s="39"/>
      <c r="D272" s="210" t="s">
        <v>143</v>
      </c>
      <c r="E272" s="39"/>
      <c r="F272" s="214" t="s">
        <v>748</v>
      </c>
      <c r="G272" s="39"/>
      <c r="H272" s="39"/>
      <c r="I272" s="146"/>
      <c r="J272" s="39"/>
      <c r="K272" s="39"/>
      <c r="L272" s="43"/>
      <c r="M272" s="212"/>
      <c r="N272" s="213"/>
      <c r="O272" s="84"/>
      <c r="P272" s="84"/>
      <c r="Q272" s="84"/>
      <c r="R272" s="84"/>
      <c r="S272" s="84"/>
      <c r="T272" s="85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5" t="s">
        <v>143</v>
      </c>
      <c r="AU272" s="15" t="s">
        <v>80</v>
      </c>
    </row>
    <row r="273" s="2" customFormat="1" ht="21.75" customHeight="1">
      <c r="A273" s="37"/>
      <c r="B273" s="38"/>
      <c r="C273" s="197" t="s">
        <v>485</v>
      </c>
      <c r="D273" s="197" t="s">
        <v>134</v>
      </c>
      <c r="E273" s="198" t="s">
        <v>233</v>
      </c>
      <c r="F273" s="199" t="s">
        <v>234</v>
      </c>
      <c r="G273" s="200" t="s">
        <v>147</v>
      </c>
      <c r="H273" s="201">
        <v>103.45399999999999</v>
      </c>
      <c r="I273" s="202"/>
      <c r="J273" s="203">
        <f>ROUND(I273*H273,2)</f>
        <v>0</v>
      </c>
      <c r="K273" s="199" t="s">
        <v>39</v>
      </c>
      <c r="L273" s="43"/>
      <c r="M273" s="204" t="s">
        <v>39</v>
      </c>
      <c r="N273" s="205" t="s">
        <v>53</v>
      </c>
      <c r="O273" s="84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8" t="s">
        <v>138</v>
      </c>
      <c r="AT273" s="208" t="s">
        <v>134</v>
      </c>
      <c r="AU273" s="208" t="s">
        <v>80</v>
      </c>
      <c r="AY273" s="15" t="s">
        <v>139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5" t="s">
        <v>138</v>
      </c>
      <c r="BK273" s="209">
        <f>ROUND(I273*H273,2)</f>
        <v>0</v>
      </c>
      <c r="BL273" s="15" t="s">
        <v>138</v>
      </c>
      <c r="BM273" s="208" t="s">
        <v>749</v>
      </c>
    </row>
    <row r="274" s="2" customFormat="1">
      <c r="A274" s="37"/>
      <c r="B274" s="38"/>
      <c r="C274" s="39"/>
      <c r="D274" s="210" t="s">
        <v>141</v>
      </c>
      <c r="E274" s="39"/>
      <c r="F274" s="211" t="s">
        <v>236</v>
      </c>
      <c r="G274" s="39"/>
      <c r="H274" s="39"/>
      <c r="I274" s="146"/>
      <c r="J274" s="39"/>
      <c r="K274" s="39"/>
      <c r="L274" s="43"/>
      <c r="M274" s="212"/>
      <c r="N274" s="213"/>
      <c r="O274" s="84"/>
      <c r="P274" s="84"/>
      <c r="Q274" s="84"/>
      <c r="R274" s="84"/>
      <c r="S274" s="84"/>
      <c r="T274" s="85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5" t="s">
        <v>141</v>
      </c>
      <c r="AU274" s="15" t="s">
        <v>80</v>
      </c>
    </row>
    <row r="275" s="2" customFormat="1">
      <c r="A275" s="37"/>
      <c r="B275" s="38"/>
      <c r="C275" s="39"/>
      <c r="D275" s="210" t="s">
        <v>143</v>
      </c>
      <c r="E275" s="39"/>
      <c r="F275" s="214" t="s">
        <v>750</v>
      </c>
      <c r="G275" s="39"/>
      <c r="H275" s="39"/>
      <c r="I275" s="146"/>
      <c r="J275" s="39"/>
      <c r="K275" s="39"/>
      <c r="L275" s="43"/>
      <c r="M275" s="212"/>
      <c r="N275" s="213"/>
      <c r="O275" s="84"/>
      <c r="P275" s="84"/>
      <c r="Q275" s="84"/>
      <c r="R275" s="84"/>
      <c r="S275" s="84"/>
      <c r="T275" s="85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5" t="s">
        <v>143</v>
      </c>
      <c r="AU275" s="15" t="s">
        <v>80</v>
      </c>
    </row>
    <row r="276" s="2" customFormat="1" ht="21.75" customHeight="1">
      <c r="A276" s="37"/>
      <c r="B276" s="38"/>
      <c r="C276" s="197" t="s">
        <v>490</v>
      </c>
      <c r="D276" s="197" t="s">
        <v>134</v>
      </c>
      <c r="E276" s="198" t="s">
        <v>238</v>
      </c>
      <c r="F276" s="199" t="s">
        <v>239</v>
      </c>
      <c r="G276" s="200" t="s">
        <v>240</v>
      </c>
      <c r="H276" s="201">
        <v>24</v>
      </c>
      <c r="I276" s="202"/>
      <c r="J276" s="203">
        <f>ROUND(I276*H276,2)</f>
        <v>0</v>
      </c>
      <c r="K276" s="199" t="s">
        <v>751</v>
      </c>
      <c r="L276" s="43"/>
      <c r="M276" s="204" t="s">
        <v>39</v>
      </c>
      <c r="N276" s="205" t="s">
        <v>53</v>
      </c>
      <c r="O276" s="84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8" t="s">
        <v>138</v>
      </c>
      <c r="AT276" s="208" t="s">
        <v>134</v>
      </c>
      <c r="AU276" s="208" t="s">
        <v>80</v>
      </c>
      <c r="AY276" s="15" t="s">
        <v>139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5" t="s">
        <v>138</v>
      </c>
      <c r="BK276" s="209">
        <f>ROUND(I276*H276,2)</f>
        <v>0</v>
      </c>
      <c r="BL276" s="15" t="s">
        <v>138</v>
      </c>
      <c r="BM276" s="208" t="s">
        <v>752</v>
      </c>
    </row>
    <row r="277" s="2" customFormat="1">
      <c r="A277" s="37"/>
      <c r="B277" s="38"/>
      <c r="C277" s="39"/>
      <c r="D277" s="210" t="s">
        <v>141</v>
      </c>
      <c r="E277" s="39"/>
      <c r="F277" s="211" t="s">
        <v>242</v>
      </c>
      <c r="G277" s="39"/>
      <c r="H277" s="39"/>
      <c r="I277" s="146"/>
      <c r="J277" s="39"/>
      <c r="K277" s="39"/>
      <c r="L277" s="43"/>
      <c r="M277" s="212"/>
      <c r="N277" s="213"/>
      <c r="O277" s="84"/>
      <c r="P277" s="84"/>
      <c r="Q277" s="84"/>
      <c r="R277" s="84"/>
      <c r="S277" s="84"/>
      <c r="T277" s="85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5" t="s">
        <v>141</v>
      </c>
      <c r="AU277" s="15" t="s">
        <v>80</v>
      </c>
    </row>
    <row r="278" s="2" customFormat="1">
      <c r="A278" s="37"/>
      <c r="B278" s="38"/>
      <c r="C278" s="39"/>
      <c r="D278" s="210" t="s">
        <v>753</v>
      </c>
      <c r="E278" s="39"/>
      <c r="F278" s="214" t="s">
        <v>754</v>
      </c>
      <c r="G278" s="39"/>
      <c r="H278" s="39"/>
      <c r="I278" s="146"/>
      <c r="J278" s="39"/>
      <c r="K278" s="39"/>
      <c r="L278" s="43"/>
      <c r="M278" s="212"/>
      <c r="N278" s="213"/>
      <c r="O278" s="84"/>
      <c r="P278" s="84"/>
      <c r="Q278" s="84"/>
      <c r="R278" s="84"/>
      <c r="S278" s="84"/>
      <c r="T278" s="85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5" t="s">
        <v>753</v>
      </c>
      <c r="AU278" s="15" t="s">
        <v>80</v>
      </c>
    </row>
    <row r="279" s="2" customFormat="1" ht="21.75" customHeight="1">
      <c r="A279" s="37"/>
      <c r="B279" s="38"/>
      <c r="C279" s="197" t="s">
        <v>494</v>
      </c>
      <c r="D279" s="197" t="s">
        <v>134</v>
      </c>
      <c r="E279" s="198" t="s">
        <v>244</v>
      </c>
      <c r="F279" s="199" t="s">
        <v>245</v>
      </c>
      <c r="G279" s="200" t="s">
        <v>240</v>
      </c>
      <c r="H279" s="201">
        <v>4</v>
      </c>
      <c r="I279" s="202"/>
      <c r="J279" s="203">
        <f>ROUND(I279*H279,2)</f>
        <v>0</v>
      </c>
      <c r="K279" s="199" t="s">
        <v>39</v>
      </c>
      <c r="L279" s="43"/>
      <c r="M279" s="204" t="s">
        <v>39</v>
      </c>
      <c r="N279" s="205" t="s">
        <v>53</v>
      </c>
      <c r="O279" s="84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8" t="s">
        <v>138</v>
      </c>
      <c r="AT279" s="208" t="s">
        <v>134</v>
      </c>
      <c r="AU279" s="208" t="s">
        <v>80</v>
      </c>
      <c r="AY279" s="15" t="s">
        <v>139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5" t="s">
        <v>138</v>
      </c>
      <c r="BK279" s="209">
        <f>ROUND(I279*H279,2)</f>
        <v>0</v>
      </c>
      <c r="BL279" s="15" t="s">
        <v>138</v>
      </c>
      <c r="BM279" s="208" t="s">
        <v>755</v>
      </c>
    </row>
    <row r="280" s="2" customFormat="1">
      <c r="A280" s="37"/>
      <c r="B280" s="38"/>
      <c r="C280" s="39"/>
      <c r="D280" s="210" t="s">
        <v>141</v>
      </c>
      <c r="E280" s="39"/>
      <c r="F280" s="211" t="s">
        <v>247</v>
      </c>
      <c r="G280" s="39"/>
      <c r="H280" s="39"/>
      <c r="I280" s="146"/>
      <c r="J280" s="39"/>
      <c r="K280" s="39"/>
      <c r="L280" s="43"/>
      <c r="M280" s="212"/>
      <c r="N280" s="213"/>
      <c r="O280" s="84"/>
      <c r="P280" s="84"/>
      <c r="Q280" s="84"/>
      <c r="R280" s="84"/>
      <c r="S280" s="84"/>
      <c r="T280" s="85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5" t="s">
        <v>141</v>
      </c>
      <c r="AU280" s="15" t="s">
        <v>80</v>
      </c>
    </row>
    <row r="281" s="2" customFormat="1" ht="33" customHeight="1">
      <c r="A281" s="37"/>
      <c r="B281" s="38"/>
      <c r="C281" s="197" t="s">
        <v>499</v>
      </c>
      <c r="D281" s="197" t="s">
        <v>134</v>
      </c>
      <c r="E281" s="198" t="s">
        <v>756</v>
      </c>
      <c r="F281" s="199" t="s">
        <v>757</v>
      </c>
      <c r="G281" s="200" t="s">
        <v>147</v>
      </c>
      <c r="H281" s="201">
        <v>116</v>
      </c>
      <c r="I281" s="202"/>
      <c r="J281" s="203">
        <f>ROUND(I281*H281,2)</f>
        <v>0</v>
      </c>
      <c r="K281" s="199" t="s">
        <v>39</v>
      </c>
      <c r="L281" s="43"/>
      <c r="M281" s="204" t="s">
        <v>39</v>
      </c>
      <c r="N281" s="205" t="s">
        <v>53</v>
      </c>
      <c r="O281" s="84"/>
      <c r="P281" s="206">
        <f>O281*H281</f>
        <v>0</v>
      </c>
      <c r="Q281" s="206">
        <v>0</v>
      </c>
      <c r="R281" s="206">
        <f>Q281*H281</f>
        <v>0</v>
      </c>
      <c r="S281" s="206">
        <v>0</v>
      </c>
      <c r="T281" s="20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8" t="s">
        <v>138</v>
      </c>
      <c r="AT281" s="208" t="s">
        <v>134</v>
      </c>
      <c r="AU281" s="208" t="s">
        <v>80</v>
      </c>
      <c r="AY281" s="15" t="s">
        <v>139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5" t="s">
        <v>138</v>
      </c>
      <c r="BK281" s="209">
        <f>ROUND(I281*H281,2)</f>
        <v>0</v>
      </c>
      <c r="BL281" s="15" t="s">
        <v>138</v>
      </c>
      <c r="BM281" s="208" t="s">
        <v>758</v>
      </c>
    </row>
    <row r="282" s="2" customFormat="1">
      <c r="A282" s="37"/>
      <c r="B282" s="38"/>
      <c r="C282" s="39"/>
      <c r="D282" s="210" t="s">
        <v>141</v>
      </c>
      <c r="E282" s="39"/>
      <c r="F282" s="211" t="s">
        <v>759</v>
      </c>
      <c r="G282" s="39"/>
      <c r="H282" s="39"/>
      <c r="I282" s="146"/>
      <c r="J282" s="39"/>
      <c r="K282" s="39"/>
      <c r="L282" s="43"/>
      <c r="M282" s="212"/>
      <c r="N282" s="213"/>
      <c r="O282" s="84"/>
      <c r="P282" s="84"/>
      <c r="Q282" s="84"/>
      <c r="R282" s="84"/>
      <c r="S282" s="84"/>
      <c r="T282" s="85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5" t="s">
        <v>141</v>
      </c>
      <c r="AU282" s="15" t="s">
        <v>80</v>
      </c>
    </row>
    <row r="283" s="2" customFormat="1">
      <c r="A283" s="37"/>
      <c r="B283" s="38"/>
      <c r="C283" s="39"/>
      <c r="D283" s="210" t="s">
        <v>143</v>
      </c>
      <c r="E283" s="39"/>
      <c r="F283" s="214" t="s">
        <v>760</v>
      </c>
      <c r="G283" s="39"/>
      <c r="H283" s="39"/>
      <c r="I283" s="146"/>
      <c r="J283" s="39"/>
      <c r="K283" s="39"/>
      <c r="L283" s="43"/>
      <c r="M283" s="212"/>
      <c r="N283" s="213"/>
      <c r="O283" s="84"/>
      <c r="P283" s="84"/>
      <c r="Q283" s="84"/>
      <c r="R283" s="84"/>
      <c r="S283" s="84"/>
      <c r="T283" s="85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5" t="s">
        <v>143</v>
      </c>
      <c r="AU283" s="15" t="s">
        <v>80</v>
      </c>
    </row>
    <row r="284" s="2" customFormat="1" ht="33" customHeight="1">
      <c r="A284" s="37"/>
      <c r="B284" s="38"/>
      <c r="C284" s="197" t="s">
        <v>503</v>
      </c>
      <c r="D284" s="197" t="s">
        <v>134</v>
      </c>
      <c r="E284" s="198" t="s">
        <v>761</v>
      </c>
      <c r="F284" s="199" t="s">
        <v>762</v>
      </c>
      <c r="G284" s="200" t="s">
        <v>147</v>
      </c>
      <c r="H284" s="201">
        <v>116</v>
      </c>
      <c r="I284" s="202"/>
      <c r="J284" s="203">
        <f>ROUND(I284*H284,2)</f>
        <v>0</v>
      </c>
      <c r="K284" s="199" t="s">
        <v>39</v>
      </c>
      <c r="L284" s="43"/>
      <c r="M284" s="204" t="s">
        <v>39</v>
      </c>
      <c r="N284" s="205" t="s">
        <v>53</v>
      </c>
      <c r="O284" s="84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8" t="s">
        <v>138</v>
      </c>
      <c r="AT284" s="208" t="s">
        <v>134</v>
      </c>
      <c r="AU284" s="208" t="s">
        <v>80</v>
      </c>
      <c r="AY284" s="15" t="s">
        <v>139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5" t="s">
        <v>138</v>
      </c>
      <c r="BK284" s="209">
        <f>ROUND(I284*H284,2)</f>
        <v>0</v>
      </c>
      <c r="BL284" s="15" t="s">
        <v>138</v>
      </c>
      <c r="BM284" s="208" t="s">
        <v>763</v>
      </c>
    </row>
    <row r="285" s="2" customFormat="1">
      <c r="A285" s="37"/>
      <c r="B285" s="38"/>
      <c r="C285" s="39"/>
      <c r="D285" s="210" t="s">
        <v>141</v>
      </c>
      <c r="E285" s="39"/>
      <c r="F285" s="211" t="s">
        <v>764</v>
      </c>
      <c r="G285" s="39"/>
      <c r="H285" s="39"/>
      <c r="I285" s="146"/>
      <c r="J285" s="39"/>
      <c r="K285" s="39"/>
      <c r="L285" s="43"/>
      <c r="M285" s="212"/>
      <c r="N285" s="213"/>
      <c r="O285" s="84"/>
      <c r="P285" s="84"/>
      <c r="Q285" s="84"/>
      <c r="R285" s="84"/>
      <c r="S285" s="84"/>
      <c r="T285" s="85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5" t="s">
        <v>141</v>
      </c>
      <c r="AU285" s="15" t="s">
        <v>80</v>
      </c>
    </row>
    <row r="286" s="2" customFormat="1">
      <c r="A286" s="37"/>
      <c r="B286" s="38"/>
      <c r="C286" s="39"/>
      <c r="D286" s="210" t="s">
        <v>143</v>
      </c>
      <c r="E286" s="39"/>
      <c r="F286" s="214" t="s">
        <v>760</v>
      </c>
      <c r="G286" s="39"/>
      <c r="H286" s="39"/>
      <c r="I286" s="146"/>
      <c r="J286" s="39"/>
      <c r="K286" s="39"/>
      <c r="L286" s="43"/>
      <c r="M286" s="212"/>
      <c r="N286" s="213"/>
      <c r="O286" s="84"/>
      <c r="P286" s="84"/>
      <c r="Q286" s="84"/>
      <c r="R286" s="84"/>
      <c r="S286" s="84"/>
      <c r="T286" s="85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5" t="s">
        <v>143</v>
      </c>
      <c r="AU286" s="15" t="s">
        <v>80</v>
      </c>
    </row>
    <row r="287" s="2" customFormat="1" ht="21.75" customHeight="1">
      <c r="A287" s="37"/>
      <c r="B287" s="38"/>
      <c r="C287" s="197" t="s">
        <v>765</v>
      </c>
      <c r="D287" s="197" t="s">
        <v>134</v>
      </c>
      <c r="E287" s="198" t="s">
        <v>249</v>
      </c>
      <c r="F287" s="199" t="s">
        <v>250</v>
      </c>
      <c r="G287" s="200" t="s">
        <v>147</v>
      </c>
      <c r="H287" s="201">
        <v>53.607999999999997</v>
      </c>
      <c r="I287" s="202"/>
      <c r="J287" s="203">
        <f>ROUND(I287*H287,2)</f>
        <v>0</v>
      </c>
      <c r="K287" s="199" t="s">
        <v>39</v>
      </c>
      <c r="L287" s="43"/>
      <c r="M287" s="204" t="s">
        <v>39</v>
      </c>
      <c r="N287" s="205" t="s">
        <v>53</v>
      </c>
      <c r="O287" s="84"/>
      <c r="P287" s="206">
        <f>O287*H287</f>
        <v>0</v>
      </c>
      <c r="Q287" s="206">
        <v>0</v>
      </c>
      <c r="R287" s="206">
        <f>Q287*H287</f>
        <v>0</v>
      </c>
      <c r="S287" s="206">
        <v>0</v>
      </c>
      <c r="T287" s="20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8" t="s">
        <v>138</v>
      </c>
      <c r="AT287" s="208" t="s">
        <v>134</v>
      </c>
      <c r="AU287" s="208" t="s">
        <v>80</v>
      </c>
      <c r="AY287" s="15" t="s">
        <v>139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5" t="s">
        <v>138</v>
      </c>
      <c r="BK287" s="209">
        <f>ROUND(I287*H287,2)</f>
        <v>0</v>
      </c>
      <c r="BL287" s="15" t="s">
        <v>138</v>
      </c>
      <c r="BM287" s="208" t="s">
        <v>766</v>
      </c>
    </row>
    <row r="288" s="2" customFormat="1">
      <c r="A288" s="37"/>
      <c r="B288" s="38"/>
      <c r="C288" s="39"/>
      <c r="D288" s="210" t="s">
        <v>141</v>
      </c>
      <c r="E288" s="39"/>
      <c r="F288" s="211" t="s">
        <v>252</v>
      </c>
      <c r="G288" s="39"/>
      <c r="H288" s="39"/>
      <c r="I288" s="146"/>
      <c r="J288" s="39"/>
      <c r="K288" s="39"/>
      <c r="L288" s="43"/>
      <c r="M288" s="212"/>
      <c r="N288" s="213"/>
      <c r="O288" s="84"/>
      <c r="P288" s="84"/>
      <c r="Q288" s="84"/>
      <c r="R288" s="84"/>
      <c r="S288" s="84"/>
      <c r="T288" s="85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5" t="s">
        <v>141</v>
      </c>
      <c r="AU288" s="15" t="s">
        <v>80</v>
      </c>
    </row>
    <row r="289" s="2" customFormat="1" ht="21.75" customHeight="1">
      <c r="A289" s="37"/>
      <c r="B289" s="38"/>
      <c r="C289" s="197" t="s">
        <v>767</v>
      </c>
      <c r="D289" s="197" t="s">
        <v>134</v>
      </c>
      <c r="E289" s="198" t="s">
        <v>253</v>
      </c>
      <c r="F289" s="199" t="s">
        <v>254</v>
      </c>
      <c r="G289" s="200" t="s">
        <v>147</v>
      </c>
      <c r="H289" s="201">
        <v>53.607999999999997</v>
      </c>
      <c r="I289" s="202"/>
      <c r="J289" s="203">
        <f>ROUND(I289*H289,2)</f>
        <v>0</v>
      </c>
      <c r="K289" s="199" t="s">
        <v>39</v>
      </c>
      <c r="L289" s="43"/>
      <c r="M289" s="204" t="s">
        <v>39</v>
      </c>
      <c r="N289" s="205" t="s">
        <v>53</v>
      </c>
      <c r="O289" s="84"/>
      <c r="P289" s="206">
        <f>O289*H289</f>
        <v>0</v>
      </c>
      <c r="Q289" s="206">
        <v>0</v>
      </c>
      <c r="R289" s="206">
        <f>Q289*H289</f>
        <v>0</v>
      </c>
      <c r="S289" s="206">
        <v>0</v>
      </c>
      <c r="T289" s="20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8" t="s">
        <v>138</v>
      </c>
      <c r="AT289" s="208" t="s">
        <v>134</v>
      </c>
      <c r="AU289" s="208" t="s">
        <v>80</v>
      </c>
      <c r="AY289" s="15" t="s">
        <v>139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5" t="s">
        <v>138</v>
      </c>
      <c r="BK289" s="209">
        <f>ROUND(I289*H289,2)</f>
        <v>0</v>
      </c>
      <c r="BL289" s="15" t="s">
        <v>138</v>
      </c>
      <c r="BM289" s="208" t="s">
        <v>768</v>
      </c>
    </row>
    <row r="290" s="2" customFormat="1">
      <c r="A290" s="37"/>
      <c r="B290" s="38"/>
      <c r="C290" s="39"/>
      <c r="D290" s="210" t="s">
        <v>141</v>
      </c>
      <c r="E290" s="39"/>
      <c r="F290" s="211" t="s">
        <v>256</v>
      </c>
      <c r="G290" s="39"/>
      <c r="H290" s="39"/>
      <c r="I290" s="146"/>
      <c r="J290" s="39"/>
      <c r="K290" s="39"/>
      <c r="L290" s="43"/>
      <c r="M290" s="212"/>
      <c r="N290" s="213"/>
      <c r="O290" s="84"/>
      <c r="P290" s="84"/>
      <c r="Q290" s="84"/>
      <c r="R290" s="84"/>
      <c r="S290" s="84"/>
      <c r="T290" s="85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5" t="s">
        <v>141</v>
      </c>
      <c r="AU290" s="15" t="s">
        <v>80</v>
      </c>
    </row>
    <row r="291" s="2" customFormat="1">
      <c r="A291" s="37"/>
      <c r="B291" s="38"/>
      <c r="C291" s="39"/>
      <c r="D291" s="210" t="s">
        <v>143</v>
      </c>
      <c r="E291" s="39"/>
      <c r="F291" s="214" t="s">
        <v>769</v>
      </c>
      <c r="G291" s="39"/>
      <c r="H291" s="39"/>
      <c r="I291" s="146"/>
      <c r="J291" s="39"/>
      <c r="K291" s="39"/>
      <c r="L291" s="43"/>
      <c r="M291" s="212"/>
      <c r="N291" s="213"/>
      <c r="O291" s="84"/>
      <c r="P291" s="84"/>
      <c r="Q291" s="84"/>
      <c r="R291" s="84"/>
      <c r="S291" s="84"/>
      <c r="T291" s="85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5" t="s">
        <v>143</v>
      </c>
      <c r="AU291" s="15" t="s">
        <v>80</v>
      </c>
    </row>
    <row r="292" s="2" customFormat="1" ht="16.5" customHeight="1">
      <c r="A292" s="37"/>
      <c r="B292" s="38"/>
      <c r="C292" s="197" t="s">
        <v>770</v>
      </c>
      <c r="D292" s="197" t="s">
        <v>134</v>
      </c>
      <c r="E292" s="198" t="s">
        <v>258</v>
      </c>
      <c r="F292" s="199" t="s">
        <v>259</v>
      </c>
      <c r="G292" s="200" t="s">
        <v>260</v>
      </c>
      <c r="H292" s="201">
        <v>1</v>
      </c>
      <c r="I292" s="202"/>
      <c r="J292" s="203">
        <f>ROUND(I292*H292,2)</f>
        <v>0</v>
      </c>
      <c r="K292" s="199" t="s">
        <v>39</v>
      </c>
      <c r="L292" s="43"/>
      <c r="M292" s="204" t="s">
        <v>39</v>
      </c>
      <c r="N292" s="205" t="s">
        <v>53</v>
      </c>
      <c r="O292" s="84"/>
      <c r="P292" s="206">
        <f>O292*H292</f>
        <v>0</v>
      </c>
      <c r="Q292" s="206">
        <v>0</v>
      </c>
      <c r="R292" s="206">
        <f>Q292*H292</f>
        <v>0</v>
      </c>
      <c r="S292" s="206">
        <v>0</v>
      </c>
      <c r="T292" s="20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08" t="s">
        <v>138</v>
      </c>
      <c r="AT292" s="208" t="s">
        <v>134</v>
      </c>
      <c r="AU292" s="208" t="s">
        <v>80</v>
      </c>
      <c r="AY292" s="15" t="s">
        <v>139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5" t="s">
        <v>138</v>
      </c>
      <c r="BK292" s="209">
        <f>ROUND(I292*H292,2)</f>
        <v>0</v>
      </c>
      <c r="BL292" s="15" t="s">
        <v>138</v>
      </c>
      <c r="BM292" s="208" t="s">
        <v>771</v>
      </c>
    </row>
    <row r="293" s="2" customFormat="1">
      <c r="A293" s="37"/>
      <c r="B293" s="38"/>
      <c r="C293" s="39"/>
      <c r="D293" s="210" t="s">
        <v>141</v>
      </c>
      <c r="E293" s="39"/>
      <c r="F293" s="211" t="s">
        <v>262</v>
      </c>
      <c r="G293" s="39"/>
      <c r="H293" s="39"/>
      <c r="I293" s="146"/>
      <c r="J293" s="39"/>
      <c r="K293" s="39"/>
      <c r="L293" s="43"/>
      <c r="M293" s="212"/>
      <c r="N293" s="213"/>
      <c r="O293" s="84"/>
      <c r="P293" s="84"/>
      <c r="Q293" s="84"/>
      <c r="R293" s="84"/>
      <c r="S293" s="84"/>
      <c r="T293" s="85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5" t="s">
        <v>141</v>
      </c>
      <c r="AU293" s="15" t="s">
        <v>80</v>
      </c>
    </row>
    <row r="294" s="2" customFormat="1" ht="16.5" customHeight="1">
      <c r="A294" s="37"/>
      <c r="B294" s="38"/>
      <c r="C294" s="197" t="s">
        <v>772</v>
      </c>
      <c r="D294" s="197" t="s">
        <v>134</v>
      </c>
      <c r="E294" s="198" t="s">
        <v>264</v>
      </c>
      <c r="F294" s="199" t="s">
        <v>265</v>
      </c>
      <c r="G294" s="200" t="s">
        <v>260</v>
      </c>
      <c r="H294" s="201">
        <v>1</v>
      </c>
      <c r="I294" s="202"/>
      <c r="J294" s="203">
        <f>ROUND(I294*H294,2)</f>
        <v>0</v>
      </c>
      <c r="K294" s="199" t="s">
        <v>39</v>
      </c>
      <c r="L294" s="43"/>
      <c r="M294" s="204" t="s">
        <v>39</v>
      </c>
      <c r="N294" s="205" t="s">
        <v>53</v>
      </c>
      <c r="O294" s="84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8" t="s">
        <v>138</v>
      </c>
      <c r="AT294" s="208" t="s">
        <v>134</v>
      </c>
      <c r="AU294" s="208" t="s">
        <v>80</v>
      </c>
      <c r="AY294" s="15" t="s">
        <v>139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5" t="s">
        <v>138</v>
      </c>
      <c r="BK294" s="209">
        <f>ROUND(I294*H294,2)</f>
        <v>0</v>
      </c>
      <c r="BL294" s="15" t="s">
        <v>138</v>
      </c>
      <c r="BM294" s="208" t="s">
        <v>773</v>
      </c>
    </row>
    <row r="295" s="2" customFormat="1">
      <c r="A295" s="37"/>
      <c r="B295" s="38"/>
      <c r="C295" s="39"/>
      <c r="D295" s="210" t="s">
        <v>141</v>
      </c>
      <c r="E295" s="39"/>
      <c r="F295" s="211" t="s">
        <v>267</v>
      </c>
      <c r="G295" s="39"/>
      <c r="H295" s="39"/>
      <c r="I295" s="146"/>
      <c r="J295" s="39"/>
      <c r="K295" s="39"/>
      <c r="L295" s="43"/>
      <c r="M295" s="212"/>
      <c r="N295" s="213"/>
      <c r="O295" s="84"/>
      <c r="P295" s="84"/>
      <c r="Q295" s="84"/>
      <c r="R295" s="84"/>
      <c r="S295" s="84"/>
      <c r="T295" s="85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5" t="s">
        <v>141</v>
      </c>
      <c r="AU295" s="15" t="s">
        <v>80</v>
      </c>
    </row>
    <row r="296" s="2" customFormat="1" ht="16.5" customHeight="1">
      <c r="A296" s="37"/>
      <c r="B296" s="38"/>
      <c r="C296" s="197" t="s">
        <v>774</v>
      </c>
      <c r="D296" s="197" t="s">
        <v>134</v>
      </c>
      <c r="E296" s="198" t="s">
        <v>775</v>
      </c>
      <c r="F296" s="199" t="s">
        <v>776</v>
      </c>
      <c r="G296" s="200" t="s">
        <v>164</v>
      </c>
      <c r="H296" s="201">
        <v>29</v>
      </c>
      <c r="I296" s="202"/>
      <c r="J296" s="203">
        <f>ROUND(I296*H296,2)</f>
        <v>0</v>
      </c>
      <c r="K296" s="199" t="s">
        <v>39</v>
      </c>
      <c r="L296" s="43"/>
      <c r="M296" s="204" t="s">
        <v>39</v>
      </c>
      <c r="N296" s="205" t="s">
        <v>53</v>
      </c>
      <c r="O296" s="84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8" t="s">
        <v>138</v>
      </c>
      <c r="AT296" s="208" t="s">
        <v>134</v>
      </c>
      <c r="AU296" s="208" t="s">
        <v>80</v>
      </c>
      <c r="AY296" s="15" t="s">
        <v>139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5" t="s">
        <v>138</v>
      </c>
      <c r="BK296" s="209">
        <f>ROUND(I296*H296,2)</f>
        <v>0</v>
      </c>
      <c r="BL296" s="15" t="s">
        <v>138</v>
      </c>
      <c r="BM296" s="208" t="s">
        <v>777</v>
      </c>
    </row>
    <row r="297" s="2" customFormat="1">
      <c r="A297" s="37"/>
      <c r="B297" s="38"/>
      <c r="C297" s="39"/>
      <c r="D297" s="210" t="s">
        <v>141</v>
      </c>
      <c r="E297" s="39"/>
      <c r="F297" s="211" t="s">
        <v>778</v>
      </c>
      <c r="G297" s="39"/>
      <c r="H297" s="39"/>
      <c r="I297" s="146"/>
      <c r="J297" s="39"/>
      <c r="K297" s="39"/>
      <c r="L297" s="43"/>
      <c r="M297" s="212"/>
      <c r="N297" s="213"/>
      <c r="O297" s="84"/>
      <c r="P297" s="84"/>
      <c r="Q297" s="84"/>
      <c r="R297" s="84"/>
      <c r="S297" s="84"/>
      <c r="T297" s="85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5" t="s">
        <v>141</v>
      </c>
      <c r="AU297" s="15" t="s">
        <v>80</v>
      </c>
    </row>
    <row r="298" s="2" customFormat="1">
      <c r="A298" s="37"/>
      <c r="B298" s="38"/>
      <c r="C298" s="39"/>
      <c r="D298" s="210" t="s">
        <v>143</v>
      </c>
      <c r="E298" s="39"/>
      <c r="F298" s="214" t="s">
        <v>779</v>
      </c>
      <c r="G298" s="39"/>
      <c r="H298" s="39"/>
      <c r="I298" s="146"/>
      <c r="J298" s="39"/>
      <c r="K298" s="39"/>
      <c r="L298" s="43"/>
      <c r="M298" s="212"/>
      <c r="N298" s="213"/>
      <c r="O298" s="84"/>
      <c r="P298" s="84"/>
      <c r="Q298" s="84"/>
      <c r="R298" s="84"/>
      <c r="S298" s="84"/>
      <c r="T298" s="85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5" t="s">
        <v>143</v>
      </c>
      <c r="AU298" s="15" t="s">
        <v>80</v>
      </c>
    </row>
    <row r="299" s="2" customFormat="1" ht="21.75" customHeight="1">
      <c r="A299" s="37"/>
      <c r="B299" s="38"/>
      <c r="C299" s="197" t="s">
        <v>780</v>
      </c>
      <c r="D299" s="197" t="s">
        <v>134</v>
      </c>
      <c r="E299" s="198" t="s">
        <v>275</v>
      </c>
      <c r="F299" s="199" t="s">
        <v>276</v>
      </c>
      <c r="G299" s="200" t="s">
        <v>277</v>
      </c>
      <c r="H299" s="201">
        <v>1.45</v>
      </c>
      <c r="I299" s="202"/>
      <c r="J299" s="203">
        <f>ROUND(I299*H299,2)</f>
        <v>0</v>
      </c>
      <c r="K299" s="199" t="s">
        <v>39</v>
      </c>
      <c r="L299" s="43"/>
      <c r="M299" s="204" t="s">
        <v>39</v>
      </c>
      <c r="N299" s="205" t="s">
        <v>53</v>
      </c>
      <c r="O299" s="84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8" t="s">
        <v>138</v>
      </c>
      <c r="AT299" s="208" t="s">
        <v>134</v>
      </c>
      <c r="AU299" s="208" t="s">
        <v>80</v>
      </c>
      <c r="AY299" s="15" t="s">
        <v>139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5" t="s">
        <v>138</v>
      </c>
      <c r="BK299" s="209">
        <f>ROUND(I299*H299,2)</f>
        <v>0</v>
      </c>
      <c r="BL299" s="15" t="s">
        <v>138</v>
      </c>
      <c r="BM299" s="208" t="s">
        <v>781</v>
      </c>
    </row>
    <row r="300" s="2" customFormat="1">
      <c r="A300" s="37"/>
      <c r="B300" s="38"/>
      <c r="C300" s="39"/>
      <c r="D300" s="210" t="s">
        <v>141</v>
      </c>
      <c r="E300" s="39"/>
      <c r="F300" s="211" t="s">
        <v>279</v>
      </c>
      <c r="G300" s="39"/>
      <c r="H300" s="39"/>
      <c r="I300" s="146"/>
      <c r="J300" s="39"/>
      <c r="K300" s="39"/>
      <c r="L300" s="43"/>
      <c r="M300" s="212"/>
      <c r="N300" s="213"/>
      <c r="O300" s="84"/>
      <c r="P300" s="84"/>
      <c r="Q300" s="84"/>
      <c r="R300" s="84"/>
      <c r="S300" s="84"/>
      <c r="T300" s="85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5" t="s">
        <v>141</v>
      </c>
      <c r="AU300" s="15" t="s">
        <v>80</v>
      </c>
    </row>
    <row r="301" s="2" customFormat="1">
      <c r="A301" s="37"/>
      <c r="B301" s="38"/>
      <c r="C301" s="39"/>
      <c r="D301" s="210" t="s">
        <v>143</v>
      </c>
      <c r="E301" s="39"/>
      <c r="F301" s="214" t="s">
        <v>769</v>
      </c>
      <c r="G301" s="39"/>
      <c r="H301" s="39"/>
      <c r="I301" s="146"/>
      <c r="J301" s="39"/>
      <c r="K301" s="39"/>
      <c r="L301" s="43"/>
      <c r="M301" s="212"/>
      <c r="N301" s="213"/>
      <c r="O301" s="84"/>
      <c r="P301" s="84"/>
      <c r="Q301" s="84"/>
      <c r="R301" s="84"/>
      <c r="S301" s="84"/>
      <c r="T301" s="85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5" t="s">
        <v>143</v>
      </c>
      <c r="AU301" s="15" t="s">
        <v>80</v>
      </c>
    </row>
    <row r="302" s="2" customFormat="1" ht="21.75" customHeight="1">
      <c r="A302" s="37"/>
      <c r="B302" s="38"/>
      <c r="C302" s="197" t="s">
        <v>782</v>
      </c>
      <c r="D302" s="197" t="s">
        <v>134</v>
      </c>
      <c r="E302" s="198" t="s">
        <v>783</v>
      </c>
      <c r="F302" s="199" t="s">
        <v>784</v>
      </c>
      <c r="G302" s="200" t="s">
        <v>147</v>
      </c>
      <c r="H302" s="201">
        <v>5</v>
      </c>
      <c r="I302" s="202"/>
      <c r="J302" s="203">
        <f>ROUND(I302*H302,2)</f>
        <v>0</v>
      </c>
      <c r="K302" s="199" t="s">
        <v>39</v>
      </c>
      <c r="L302" s="43"/>
      <c r="M302" s="204" t="s">
        <v>39</v>
      </c>
      <c r="N302" s="205" t="s">
        <v>53</v>
      </c>
      <c r="O302" s="84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8" t="s">
        <v>138</v>
      </c>
      <c r="AT302" s="208" t="s">
        <v>134</v>
      </c>
      <c r="AU302" s="208" t="s">
        <v>80</v>
      </c>
      <c r="AY302" s="15" t="s">
        <v>139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15" t="s">
        <v>138</v>
      </c>
      <c r="BK302" s="209">
        <f>ROUND(I302*H302,2)</f>
        <v>0</v>
      </c>
      <c r="BL302" s="15" t="s">
        <v>138</v>
      </c>
      <c r="BM302" s="208" t="s">
        <v>785</v>
      </c>
    </row>
    <row r="303" s="2" customFormat="1">
      <c r="A303" s="37"/>
      <c r="B303" s="38"/>
      <c r="C303" s="39"/>
      <c r="D303" s="210" t="s">
        <v>141</v>
      </c>
      <c r="E303" s="39"/>
      <c r="F303" s="211" t="s">
        <v>786</v>
      </c>
      <c r="G303" s="39"/>
      <c r="H303" s="39"/>
      <c r="I303" s="146"/>
      <c r="J303" s="39"/>
      <c r="K303" s="39"/>
      <c r="L303" s="43"/>
      <c r="M303" s="212"/>
      <c r="N303" s="213"/>
      <c r="O303" s="84"/>
      <c r="P303" s="84"/>
      <c r="Q303" s="84"/>
      <c r="R303" s="84"/>
      <c r="S303" s="84"/>
      <c r="T303" s="85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5" t="s">
        <v>141</v>
      </c>
      <c r="AU303" s="15" t="s">
        <v>80</v>
      </c>
    </row>
    <row r="304" s="2" customFormat="1">
      <c r="A304" s="37"/>
      <c r="B304" s="38"/>
      <c r="C304" s="39"/>
      <c r="D304" s="210" t="s">
        <v>143</v>
      </c>
      <c r="E304" s="39"/>
      <c r="F304" s="214" t="s">
        <v>787</v>
      </c>
      <c r="G304" s="39"/>
      <c r="H304" s="39"/>
      <c r="I304" s="146"/>
      <c r="J304" s="39"/>
      <c r="K304" s="39"/>
      <c r="L304" s="43"/>
      <c r="M304" s="212"/>
      <c r="N304" s="213"/>
      <c r="O304" s="84"/>
      <c r="P304" s="84"/>
      <c r="Q304" s="84"/>
      <c r="R304" s="84"/>
      <c r="S304" s="84"/>
      <c r="T304" s="85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5" t="s">
        <v>143</v>
      </c>
      <c r="AU304" s="15" t="s">
        <v>80</v>
      </c>
    </row>
    <row r="305" s="2" customFormat="1" ht="21.75" customHeight="1">
      <c r="A305" s="37"/>
      <c r="B305" s="38"/>
      <c r="C305" s="197" t="s">
        <v>788</v>
      </c>
      <c r="D305" s="197" t="s">
        <v>134</v>
      </c>
      <c r="E305" s="198" t="s">
        <v>789</v>
      </c>
      <c r="F305" s="199" t="s">
        <v>790</v>
      </c>
      <c r="G305" s="200" t="s">
        <v>147</v>
      </c>
      <c r="H305" s="201">
        <v>5</v>
      </c>
      <c r="I305" s="202"/>
      <c r="J305" s="203">
        <f>ROUND(I305*H305,2)</f>
        <v>0</v>
      </c>
      <c r="K305" s="199" t="s">
        <v>39</v>
      </c>
      <c r="L305" s="43"/>
      <c r="M305" s="204" t="s">
        <v>39</v>
      </c>
      <c r="N305" s="205" t="s">
        <v>53</v>
      </c>
      <c r="O305" s="84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8" t="s">
        <v>138</v>
      </c>
      <c r="AT305" s="208" t="s">
        <v>134</v>
      </c>
      <c r="AU305" s="208" t="s">
        <v>80</v>
      </c>
      <c r="AY305" s="15" t="s">
        <v>139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5" t="s">
        <v>138</v>
      </c>
      <c r="BK305" s="209">
        <f>ROUND(I305*H305,2)</f>
        <v>0</v>
      </c>
      <c r="BL305" s="15" t="s">
        <v>138</v>
      </c>
      <c r="BM305" s="208" t="s">
        <v>791</v>
      </c>
    </row>
    <row r="306" s="2" customFormat="1">
      <c r="A306" s="37"/>
      <c r="B306" s="38"/>
      <c r="C306" s="39"/>
      <c r="D306" s="210" t="s">
        <v>141</v>
      </c>
      <c r="E306" s="39"/>
      <c r="F306" s="211" t="s">
        <v>792</v>
      </c>
      <c r="G306" s="39"/>
      <c r="H306" s="39"/>
      <c r="I306" s="146"/>
      <c r="J306" s="39"/>
      <c r="K306" s="39"/>
      <c r="L306" s="43"/>
      <c r="M306" s="212"/>
      <c r="N306" s="213"/>
      <c r="O306" s="84"/>
      <c r="P306" s="84"/>
      <c r="Q306" s="84"/>
      <c r="R306" s="84"/>
      <c r="S306" s="84"/>
      <c r="T306" s="85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5" t="s">
        <v>141</v>
      </c>
      <c r="AU306" s="15" t="s">
        <v>80</v>
      </c>
    </row>
    <row r="307" s="2" customFormat="1">
      <c r="A307" s="37"/>
      <c r="B307" s="38"/>
      <c r="C307" s="39"/>
      <c r="D307" s="210" t="s">
        <v>143</v>
      </c>
      <c r="E307" s="39"/>
      <c r="F307" s="214" t="s">
        <v>793</v>
      </c>
      <c r="G307" s="39"/>
      <c r="H307" s="39"/>
      <c r="I307" s="146"/>
      <c r="J307" s="39"/>
      <c r="K307" s="39"/>
      <c r="L307" s="43"/>
      <c r="M307" s="212"/>
      <c r="N307" s="213"/>
      <c r="O307" s="84"/>
      <c r="P307" s="84"/>
      <c r="Q307" s="84"/>
      <c r="R307" s="84"/>
      <c r="S307" s="84"/>
      <c r="T307" s="85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5" t="s">
        <v>143</v>
      </c>
      <c r="AU307" s="15" t="s">
        <v>80</v>
      </c>
    </row>
    <row r="308" s="2" customFormat="1" ht="33" customHeight="1">
      <c r="A308" s="37"/>
      <c r="B308" s="38"/>
      <c r="C308" s="197" t="s">
        <v>794</v>
      </c>
      <c r="D308" s="197" t="s">
        <v>134</v>
      </c>
      <c r="E308" s="198" t="s">
        <v>302</v>
      </c>
      <c r="F308" s="199" t="s">
        <v>303</v>
      </c>
      <c r="G308" s="200" t="s">
        <v>164</v>
      </c>
      <c r="H308" s="201">
        <v>2</v>
      </c>
      <c r="I308" s="202"/>
      <c r="J308" s="203">
        <f>ROUND(I308*H308,2)</f>
        <v>0</v>
      </c>
      <c r="K308" s="199" t="s">
        <v>39</v>
      </c>
      <c r="L308" s="43"/>
      <c r="M308" s="204" t="s">
        <v>39</v>
      </c>
      <c r="N308" s="205" t="s">
        <v>53</v>
      </c>
      <c r="O308" s="84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8" t="s">
        <v>138</v>
      </c>
      <c r="AT308" s="208" t="s">
        <v>134</v>
      </c>
      <c r="AU308" s="208" t="s">
        <v>80</v>
      </c>
      <c r="AY308" s="15" t="s">
        <v>139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15" t="s">
        <v>138</v>
      </c>
      <c r="BK308" s="209">
        <f>ROUND(I308*H308,2)</f>
        <v>0</v>
      </c>
      <c r="BL308" s="15" t="s">
        <v>138</v>
      </c>
      <c r="BM308" s="208" t="s">
        <v>795</v>
      </c>
    </row>
    <row r="309" s="2" customFormat="1">
      <c r="A309" s="37"/>
      <c r="B309" s="38"/>
      <c r="C309" s="39"/>
      <c r="D309" s="210" t="s">
        <v>141</v>
      </c>
      <c r="E309" s="39"/>
      <c r="F309" s="211" t="s">
        <v>305</v>
      </c>
      <c r="G309" s="39"/>
      <c r="H309" s="39"/>
      <c r="I309" s="146"/>
      <c r="J309" s="39"/>
      <c r="K309" s="39"/>
      <c r="L309" s="43"/>
      <c r="M309" s="212"/>
      <c r="N309" s="213"/>
      <c r="O309" s="84"/>
      <c r="P309" s="84"/>
      <c r="Q309" s="84"/>
      <c r="R309" s="84"/>
      <c r="S309" s="84"/>
      <c r="T309" s="85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5" t="s">
        <v>141</v>
      </c>
      <c r="AU309" s="15" t="s">
        <v>80</v>
      </c>
    </row>
    <row r="310" s="2" customFormat="1">
      <c r="A310" s="37"/>
      <c r="B310" s="38"/>
      <c r="C310" s="39"/>
      <c r="D310" s="210" t="s">
        <v>143</v>
      </c>
      <c r="E310" s="39"/>
      <c r="F310" s="214" t="s">
        <v>306</v>
      </c>
      <c r="G310" s="39"/>
      <c r="H310" s="39"/>
      <c r="I310" s="146"/>
      <c r="J310" s="39"/>
      <c r="K310" s="39"/>
      <c r="L310" s="43"/>
      <c r="M310" s="212"/>
      <c r="N310" s="213"/>
      <c r="O310" s="84"/>
      <c r="P310" s="84"/>
      <c r="Q310" s="84"/>
      <c r="R310" s="84"/>
      <c r="S310" s="84"/>
      <c r="T310" s="85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5" t="s">
        <v>143</v>
      </c>
      <c r="AU310" s="15" t="s">
        <v>80</v>
      </c>
    </row>
    <row r="311" s="2" customFormat="1" ht="16.5" customHeight="1">
      <c r="A311" s="37"/>
      <c r="B311" s="38"/>
      <c r="C311" s="197" t="s">
        <v>796</v>
      </c>
      <c r="D311" s="197" t="s">
        <v>134</v>
      </c>
      <c r="E311" s="198" t="s">
        <v>308</v>
      </c>
      <c r="F311" s="199" t="s">
        <v>309</v>
      </c>
      <c r="G311" s="200" t="s">
        <v>164</v>
      </c>
      <c r="H311" s="201">
        <v>1</v>
      </c>
      <c r="I311" s="202"/>
      <c r="J311" s="203">
        <f>ROUND(I311*H311,2)</f>
        <v>0</v>
      </c>
      <c r="K311" s="199" t="s">
        <v>39</v>
      </c>
      <c r="L311" s="43"/>
      <c r="M311" s="204" t="s">
        <v>39</v>
      </c>
      <c r="N311" s="205" t="s">
        <v>53</v>
      </c>
      <c r="O311" s="84"/>
      <c r="P311" s="206">
        <f>O311*H311</f>
        <v>0</v>
      </c>
      <c r="Q311" s="206">
        <v>0</v>
      </c>
      <c r="R311" s="206">
        <f>Q311*H311</f>
        <v>0</v>
      </c>
      <c r="S311" s="206">
        <v>0</v>
      </c>
      <c r="T311" s="20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8" t="s">
        <v>138</v>
      </c>
      <c r="AT311" s="208" t="s">
        <v>134</v>
      </c>
      <c r="AU311" s="208" t="s">
        <v>80</v>
      </c>
      <c r="AY311" s="15" t="s">
        <v>139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5" t="s">
        <v>138</v>
      </c>
      <c r="BK311" s="209">
        <f>ROUND(I311*H311,2)</f>
        <v>0</v>
      </c>
      <c r="BL311" s="15" t="s">
        <v>138</v>
      </c>
      <c r="BM311" s="208" t="s">
        <v>797</v>
      </c>
    </row>
    <row r="312" s="2" customFormat="1">
      <c r="A312" s="37"/>
      <c r="B312" s="38"/>
      <c r="C312" s="39"/>
      <c r="D312" s="210" t="s">
        <v>141</v>
      </c>
      <c r="E312" s="39"/>
      <c r="F312" s="211" t="s">
        <v>311</v>
      </c>
      <c r="G312" s="39"/>
      <c r="H312" s="39"/>
      <c r="I312" s="146"/>
      <c r="J312" s="39"/>
      <c r="K312" s="39"/>
      <c r="L312" s="43"/>
      <c r="M312" s="212"/>
      <c r="N312" s="213"/>
      <c r="O312" s="84"/>
      <c r="P312" s="84"/>
      <c r="Q312" s="84"/>
      <c r="R312" s="84"/>
      <c r="S312" s="84"/>
      <c r="T312" s="85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5" t="s">
        <v>141</v>
      </c>
      <c r="AU312" s="15" t="s">
        <v>80</v>
      </c>
    </row>
    <row r="313" s="2" customFormat="1" ht="16.5" customHeight="1">
      <c r="A313" s="37"/>
      <c r="B313" s="38"/>
      <c r="C313" s="197" t="s">
        <v>798</v>
      </c>
      <c r="D313" s="197" t="s">
        <v>134</v>
      </c>
      <c r="E313" s="198" t="s">
        <v>313</v>
      </c>
      <c r="F313" s="199" t="s">
        <v>314</v>
      </c>
      <c r="G313" s="200" t="s">
        <v>164</v>
      </c>
      <c r="H313" s="201">
        <v>1</v>
      </c>
      <c r="I313" s="202"/>
      <c r="J313" s="203">
        <f>ROUND(I313*H313,2)</f>
        <v>0</v>
      </c>
      <c r="K313" s="199" t="s">
        <v>39</v>
      </c>
      <c r="L313" s="43"/>
      <c r="M313" s="204" t="s">
        <v>39</v>
      </c>
      <c r="N313" s="205" t="s">
        <v>53</v>
      </c>
      <c r="O313" s="84"/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8" t="s">
        <v>138</v>
      </c>
      <c r="AT313" s="208" t="s">
        <v>134</v>
      </c>
      <c r="AU313" s="208" t="s">
        <v>80</v>
      </c>
      <c r="AY313" s="15" t="s">
        <v>139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5" t="s">
        <v>138</v>
      </c>
      <c r="BK313" s="209">
        <f>ROUND(I313*H313,2)</f>
        <v>0</v>
      </c>
      <c r="BL313" s="15" t="s">
        <v>138</v>
      </c>
      <c r="BM313" s="208" t="s">
        <v>799</v>
      </c>
    </row>
    <row r="314" s="2" customFormat="1">
      <c r="A314" s="37"/>
      <c r="B314" s="38"/>
      <c r="C314" s="39"/>
      <c r="D314" s="210" t="s">
        <v>141</v>
      </c>
      <c r="E314" s="39"/>
      <c r="F314" s="211" t="s">
        <v>316</v>
      </c>
      <c r="G314" s="39"/>
      <c r="H314" s="39"/>
      <c r="I314" s="146"/>
      <c r="J314" s="39"/>
      <c r="K314" s="39"/>
      <c r="L314" s="43"/>
      <c r="M314" s="212"/>
      <c r="N314" s="213"/>
      <c r="O314" s="84"/>
      <c r="P314" s="84"/>
      <c r="Q314" s="84"/>
      <c r="R314" s="84"/>
      <c r="S314" s="84"/>
      <c r="T314" s="85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5" t="s">
        <v>141</v>
      </c>
      <c r="AU314" s="15" t="s">
        <v>80</v>
      </c>
    </row>
    <row r="315" s="2" customFormat="1" ht="21.75" customHeight="1">
      <c r="A315" s="37"/>
      <c r="B315" s="38"/>
      <c r="C315" s="197" t="s">
        <v>800</v>
      </c>
      <c r="D315" s="197" t="s">
        <v>134</v>
      </c>
      <c r="E315" s="198" t="s">
        <v>324</v>
      </c>
      <c r="F315" s="199" t="s">
        <v>325</v>
      </c>
      <c r="G315" s="200" t="s">
        <v>277</v>
      </c>
      <c r="H315" s="201">
        <v>35</v>
      </c>
      <c r="I315" s="202"/>
      <c r="J315" s="203">
        <f>ROUND(I315*H315,2)</f>
        <v>0</v>
      </c>
      <c r="K315" s="199" t="s">
        <v>39</v>
      </c>
      <c r="L315" s="43"/>
      <c r="M315" s="204" t="s">
        <v>39</v>
      </c>
      <c r="N315" s="205" t="s">
        <v>53</v>
      </c>
      <c r="O315" s="84"/>
      <c r="P315" s="206">
        <f>O315*H315</f>
        <v>0</v>
      </c>
      <c r="Q315" s="206">
        <v>0</v>
      </c>
      <c r="R315" s="206">
        <f>Q315*H315</f>
        <v>0</v>
      </c>
      <c r="S315" s="206">
        <v>0</v>
      </c>
      <c r="T315" s="20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8" t="s">
        <v>138</v>
      </c>
      <c r="AT315" s="208" t="s">
        <v>134</v>
      </c>
      <c r="AU315" s="208" t="s">
        <v>80</v>
      </c>
      <c r="AY315" s="15" t="s">
        <v>139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5" t="s">
        <v>138</v>
      </c>
      <c r="BK315" s="209">
        <f>ROUND(I315*H315,2)</f>
        <v>0</v>
      </c>
      <c r="BL315" s="15" t="s">
        <v>138</v>
      </c>
      <c r="BM315" s="208" t="s">
        <v>801</v>
      </c>
    </row>
    <row r="316" s="2" customFormat="1">
      <c r="A316" s="37"/>
      <c r="B316" s="38"/>
      <c r="C316" s="39"/>
      <c r="D316" s="210" t="s">
        <v>141</v>
      </c>
      <c r="E316" s="39"/>
      <c r="F316" s="211" t="s">
        <v>327</v>
      </c>
      <c r="G316" s="39"/>
      <c r="H316" s="39"/>
      <c r="I316" s="146"/>
      <c r="J316" s="39"/>
      <c r="K316" s="39"/>
      <c r="L316" s="43"/>
      <c r="M316" s="212"/>
      <c r="N316" s="213"/>
      <c r="O316" s="84"/>
      <c r="P316" s="84"/>
      <c r="Q316" s="84"/>
      <c r="R316" s="84"/>
      <c r="S316" s="84"/>
      <c r="T316" s="85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5" t="s">
        <v>141</v>
      </c>
      <c r="AU316" s="15" t="s">
        <v>80</v>
      </c>
    </row>
    <row r="317" s="2" customFormat="1">
      <c r="A317" s="37"/>
      <c r="B317" s="38"/>
      <c r="C317" s="39"/>
      <c r="D317" s="210" t="s">
        <v>143</v>
      </c>
      <c r="E317" s="39"/>
      <c r="F317" s="214" t="s">
        <v>802</v>
      </c>
      <c r="G317" s="39"/>
      <c r="H317" s="39"/>
      <c r="I317" s="146"/>
      <c r="J317" s="39"/>
      <c r="K317" s="39"/>
      <c r="L317" s="43"/>
      <c r="M317" s="212"/>
      <c r="N317" s="213"/>
      <c r="O317" s="84"/>
      <c r="P317" s="84"/>
      <c r="Q317" s="84"/>
      <c r="R317" s="84"/>
      <c r="S317" s="84"/>
      <c r="T317" s="85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5" t="s">
        <v>143</v>
      </c>
      <c r="AU317" s="15" t="s">
        <v>80</v>
      </c>
    </row>
    <row r="318" s="2" customFormat="1" ht="16.5" customHeight="1">
      <c r="A318" s="37"/>
      <c r="B318" s="38"/>
      <c r="C318" s="197" t="s">
        <v>803</v>
      </c>
      <c r="D318" s="197" t="s">
        <v>134</v>
      </c>
      <c r="E318" s="198" t="s">
        <v>329</v>
      </c>
      <c r="F318" s="199" t="s">
        <v>330</v>
      </c>
      <c r="G318" s="200" t="s">
        <v>277</v>
      </c>
      <c r="H318" s="201">
        <v>35</v>
      </c>
      <c r="I318" s="202"/>
      <c r="J318" s="203">
        <f>ROUND(I318*H318,2)</f>
        <v>0</v>
      </c>
      <c r="K318" s="199" t="s">
        <v>39</v>
      </c>
      <c r="L318" s="43"/>
      <c r="M318" s="204" t="s">
        <v>39</v>
      </c>
      <c r="N318" s="205" t="s">
        <v>53</v>
      </c>
      <c r="O318" s="84"/>
      <c r="P318" s="206">
        <f>O318*H318</f>
        <v>0</v>
      </c>
      <c r="Q318" s="206">
        <v>0</v>
      </c>
      <c r="R318" s="206">
        <f>Q318*H318</f>
        <v>0</v>
      </c>
      <c r="S318" s="206">
        <v>0</v>
      </c>
      <c r="T318" s="20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08" t="s">
        <v>138</v>
      </c>
      <c r="AT318" s="208" t="s">
        <v>134</v>
      </c>
      <c r="AU318" s="208" t="s">
        <v>80</v>
      </c>
      <c r="AY318" s="15" t="s">
        <v>139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5" t="s">
        <v>138</v>
      </c>
      <c r="BK318" s="209">
        <f>ROUND(I318*H318,2)</f>
        <v>0</v>
      </c>
      <c r="BL318" s="15" t="s">
        <v>138</v>
      </c>
      <c r="BM318" s="208" t="s">
        <v>804</v>
      </c>
    </row>
    <row r="319" s="2" customFormat="1">
      <c r="A319" s="37"/>
      <c r="B319" s="38"/>
      <c r="C319" s="39"/>
      <c r="D319" s="210" t="s">
        <v>141</v>
      </c>
      <c r="E319" s="39"/>
      <c r="F319" s="211" t="s">
        <v>332</v>
      </c>
      <c r="G319" s="39"/>
      <c r="H319" s="39"/>
      <c r="I319" s="146"/>
      <c r="J319" s="39"/>
      <c r="K319" s="39"/>
      <c r="L319" s="43"/>
      <c r="M319" s="212"/>
      <c r="N319" s="213"/>
      <c r="O319" s="84"/>
      <c r="P319" s="84"/>
      <c r="Q319" s="84"/>
      <c r="R319" s="84"/>
      <c r="S319" s="84"/>
      <c r="T319" s="85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5" t="s">
        <v>141</v>
      </c>
      <c r="AU319" s="15" t="s">
        <v>80</v>
      </c>
    </row>
    <row r="320" s="2" customFormat="1">
      <c r="A320" s="37"/>
      <c r="B320" s="38"/>
      <c r="C320" s="39"/>
      <c r="D320" s="210" t="s">
        <v>143</v>
      </c>
      <c r="E320" s="39"/>
      <c r="F320" s="214" t="s">
        <v>802</v>
      </c>
      <c r="G320" s="39"/>
      <c r="H320" s="39"/>
      <c r="I320" s="146"/>
      <c r="J320" s="39"/>
      <c r="K320" s="39"/>
      <c r="L320" s="43"/>
      <c r="M320" s="212"/>
      <c r="N320" s="213"/>
      <c r="O320" s="84"/>
      <c r="P320" s="84"/>
      <c r="Q320" s="84"/>
      <c r="R320" s="84"/>
      <c r="S320" s="84"/>
      <c r="T320" s="85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5" t="s">
        <v>143</v>
      </c>
      <c r="AU320" s="15" t="s">
        <v>80</v>
      </c>
    </row>
    <row r="321" s="2" customFormat="1" ht="21.75" customHeight="1">
      <c r="A321" s="37"/>
      <c r="B321" s="38"/>
      <c r="C321" s="197" t="s">
        <v>805</v>
      </c>
      <c r="D321" s="197" t="s">
        <v>134</v>
      </c>
      <c r="E321" s="198" t="s">
        <v>334</v>
      </c>
      <c r="F321" s="199" t="s">
        <v>335</v>
      </c>
      <c r="G321" s="200" t="s">
        <v>164</v>
      </c>
      <c r="H321" s="201">
        <v>2</v>
      </c>
      <c r="I321" s="202"/>
      <c r="J321" s="203">
        <f>ROUND(I321*H321,2)</f>
        <v>0</v>
      </c>
      <c r="K321" s="199" t="s">
        <v>39</v>
      </c>
      <c r="L321" s="43"/>
      <c r="M321" s="204" t="s">
        <v>39</v>
      </c>
      <c r="N321" s="205" t="s">
        <v>53</v>
      </c>
      <c r="O321" s="84"/>
      <c r="P321" s="206">
        <f>O321*H321</f>
        <v>0</v>
      </c>
      <c r="Q321" s="206">
        <v>0</v>
      </c>
      <c r="R321" s="206">
        <f>Q321*H321</f>
        <v>0</v>
      </c>
      <c r="S321" s="206">
        <v>0</v>
      </c>
      <c r="T321" s="20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8" t="s">
        <v>138</v>
      </c>
      <c r="AT321" s="208" t="s">
        <v>134</v>
      </c>
      <c r="AU321" s="208" t="s">
        <v>80</v>
      </c>
      <c r="AY321" s="15" t="s">
        <v>139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5" t="s">
        <v>138</v>
      </c>
      <c r="BK321" s="209">
        <f>ROUND(I321*H321,2)</f>
        <v>0</v>
      </c>
      <c r="BL321" s="15" t="s">
        <v>138</v>
      </c>
      <c r="BM321" s="208" t="s">
        <v>806</v>
      </c>
    </row>
    <row r="322" s="2" customFormat="1">
      <c r="A322" s="37"/>
      <c r="B322" s="38"/>
      <c r="C322" s="39"/>
      <c r="D322" s="210" t="s">
        <v>141</v>
      </c>
      <c r="E322" s="39"/>
      <c r="F322" s="211" t="s">
        <v>335</v>
      </c>
      <c r="G322" s="39"/>
      <c r="H322" s="39"/>
      <c r="I322" s="146"/>
      <c r="J322" s="39"/>
      <c r="K322" s="39"/>
      <c r="L322" s="43"/>
      <c r="M322" s="212"/>
      <c r="N322" s="213"/>
      <c r="O322" s="84"/>
      <c r="P322" s="84"/>
      <c r="Q322" s="84"/>
      <c r="R322" s="84"/>
      <c r="S322" s="84"/>
      <c r="T322" s="85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5" t="s">
        <v>141</v>
      </c>
      <c r="AU322" s="15" t="s">
        <v>80</v>
      </c>
    </row>
    <row r="323" s="2" customFormat="1" ht="33" customHeight="1">
      <c r="A323" s="37"/>
      <c r="B323" s="38"/>
      <c r="C323" s="197" t="s">
        <v>807</v>
      </c>
      <c r="D323" s="197" t="s">
        <v>134</v>
      </c>
      <c r="E323" s="198" t="s">
        <v>338</v>
      </c>
      <c r="F323" s="199" t="s">
        <v>339</v>
      </c>
      <c r="G323" s="200" t="s">
        <v>164</v>
      </c>
      <c r="H323" s="201">
        <v>2</v>
      </c>
      <c r="I323" s="202"/>
      <c r="J323" s="203">
        <f>ROUND(I323*H323,2)</f>
        <v>0</v>
      </c>
      <c r="K323" s="199" t="s">
        <v>39</v>
      </c>
      <c r="L323" s="43"/>
      <c r="M323" s="204" t="s">
        <v>39</v>
      </c>
      <c r="N323" s="205" t="s">
        <v>53</v>
      </c>
      <c r="O323" s="84"/>
      <c r="P323" s="206">
        <f>O323*H323</f>
        <v>0</v>
      </c>
      <c r="Q323" s="206">
        <v>0</v>
      </c>
      <c r="R323" s="206">
        <f>Q323*H323</f>
        <v>0</v>
      </c>
      <c r="S323" s="206">
        <v>0</v>
      </c>
      <c r="T323" s="20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8" t="s">
        <v>138</v>
      </c>
      <c r="AT323" s="208" t="s">
        <v>134</v>
      </c>
      <c r="AU323" s="208" t="s">
        <v>80</v>
      </c>
      <c r="AY323" s="15" t="s">
        <v>139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5" t="s">
        <v>138</v>
      </c>
      <c r="BK323" s="209">
        <f>ROUND(I323*H323,2)</f>
        <v>0</v>
      </c>
      <c r="BL323" s="15" t="s">
        <v>138</v>
      </c>
      <c r="BM323" s="208" t="s">
        <v>808</v>
      </c>
    </row>
    <row r="324" s="2" customFormat="1">
      <c r="A324" s="37"/>
      <c r="B324" s="38"/>
      <c r="C324" s="39"/>
      <c r="D324" s="210" t="s">
        <v>141</v>
      </c>
      <c r="E324" s="39"/>
      <c r="F324" s="211" t="s">
        <v>341</v>
      </c>
      <c r="G324" s="39"/>
      <c r="H324" s="39"/>
      <c r="I324" s="146"/>
      <c r="J324" s="39"/>
      <c r="K324" s="39"/>
      <c r="L324" s="43"/>
      <c r="M324" s="212"/>
      <c r="N324" s="213"/>
      <c r="O324" s="84"/>
      <c r="P324" s="84"/>
      <c r="Q324" s="84"/>
      <c r="R324" s="84"/>
      <c r="S324" s="84"/>
      <c r="T324" s="85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5" t="s">
        <v>141</v>
      </c>
      <c r="AU324" s="15" t="s">
        <v>80</v>
      </c>
    </row>
    <row r="325" s="2" customFormat="1" ht="16.5" customHeight="1">
      <c r="A325" s="37"/>
      <c r="B325" s="38"/>
      <c r="C325" s="197" t="s">
        <v>809</v>
      </c>
      <c r="D325" s="197" t="s">
        <v>134</v>
      </c>
      <c r="E325" s="198" t="s">
        <v>343</v>
      </c>
      <c r="F325" s="199" t="s">
        <v>344</v>
      </c>
      <c r="G325" s="200" t="s">
        <v>164</v>
      </c>
      <c r="H325" s="201">
        <v>5</v>
      </c>
      <c r="I325" s="202"/>
      <c r="J325" s="203">
        <f>ROUND(I325*H325,2)</f>
        <v>0</v>
      </c>
      <c r="K325" s="199" t="s">
        <v>39</v>
      </c>
      <c r="L325" s="43"/>
      <c r="M325" s="204" t="s">
        <v>39</v>
      </c>
      <c r="N325" s="205" t="s">
        <v>53</v>
      </c>
      <c r="O325" s="84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8" t="s">
        <v>138</v>
      </c>
      <c r="AT325" s="208" t="s">
        <v>134</v>
      </c>
      <c r="AU325" s="208" t="s">
        <v>80</v>
      </c>
      <c r="AY325" s="15" t="s">
        <v>139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5" t="s">
        <v>138</v>
      </c>
      <c r="BK325" s="209">
        <f>ROUND(I325*H325,2)</f>
        <v>0</v>
      </c>
      <c r="BL325" s="15" t="s">
        <v>138</v>
      </c>
      <c r="BM325" s="208" t="s">
        <v>810</v>
      </c>
    </row>
    <row r="326" s="2" customFormat="1">
      <c r="A326" s="37"/>
      <c r="B326" s="38"/>
      <c r="C326" s="39"/>
      <c r="D326" s="210" t="s">
        <v>141</v>
      </c>
      <c r="E326" s="39"/>
      <c r="F326" s="211" t="s">
        <v>346</v>
      </c>
      <c r="G326" s="39"/>
      <c r="H326" s="39"/>
      <c r="I326" s="146"/>
      <c r="J326" s="39"/>
      <c r="K326" s="39"/>
      <c r="L326" s="43"/>
      <c r="M326" s="212"/>
      <c r="N326" s="213"/>
      <c r="O326" s="84"/>
      <c r="P326" s="84"/>
      <c r="Q326" s="84"/>
      <c r="R326" s="84"/>
      <c r="S326" s="84"/>
      <c r="T326" s="85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5" t="s">
        <v>141</v>
      </c>
      <c r="AU326" s="15" t="s">
        <v>80</v>
      </c>
    </row>
    <row r="327" s="2" customFormat="1">
      <c r="A327" s="37"/>
      <c r="B327" s="38"/>
      <c r="C327" s="39"/>
      <c r="D327" s="210" t="s">
        <v>143</v>
      </c>
      <c r="E327" s="39"/>
      <c r="F327" s="214" t="s">
        <v>347</v>
      </c>
      <c r="G327" s="39"/>
      <c r="H327" s="39"/>
      <c r="I327" s="146"/>
      <c r="J327" s="39"/>
      <c r="K327" s="39"/>
      <c r="L327" s="43"/>
      <c r="M327" s="225"/>
      <c r="N327" s="226"/>
      <c r="O327" s="227"/>
      <c r="P327" s="227"/>
      <c r="Q327" s="227"/>
      <c r="R327" s="227"/>
      <c r="S327" s="227"/>
      <c r="T327" s="228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5" t="s">
        <v>143</v>
      </c>
      <c r="AU327" s="15" t="s">
        <v>80</v>
      </c>
    </row>
    <row r="328" s="2" customFormat="1" ht="6.96" customHeight="1">
      <c r="A328" s="37"/>
      <c r="B328" s="59"/>
      <c r="C328" s="60"/>
      <c r="D328" s="60"/>
      <c r="E328" s="60"/>
      <c r="F328" s="60"/>
      <c r="G328" s="60"/>
      <c r="H328" s="60"/>
      <c r="I328" s="175"/>
      <c r="J328" s="60"/>
      <c r="K328" s="60"/>
      <c r="L328" s="43"/>
      <c r="M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</row>
  </sheetData>
  <sheetProtection sheet="1" autoFilter="0" formatColumns="0" formatRows="0" objects="1" scenarios="1" spinCount="100000" saltValue="DEXG7llIozx/Fkm8PhA5ViYL13gl5e2ftZgBmoMC9bQWgJ4t0Ewvc+2YED6WPRBfobu/dmMxAwpeWc3JuVVSpg==" hashValue="G5VRZ5R4smEH0YpAcMDbavH+RH2W4oQdrovvDj51rY+9nR7x1EnXpu30GSj5OQUgurznQzL7DUlih9SQ8Tz+tw==" algorithmName="SHA-512" password="CC35"/>
  <autoFilter ref="C84:K3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114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811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19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ROUND(J85,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ROUND((SUM(BE85:BE240)),  2)</f>
        <v>0</v>
      </c>
      <c r="G35" s="37"/>
      <c r="H35" s="37"/>
      <c r="I35" s="164">
        <v>0.20999999999999999</v>
      </c>
      <c r="J35" s="163">
        <f>ROUND(((SUM(BE85:BE240))*I35),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ROUND((SUM(BF85:BF240)),  2)</f>
        <v>0</v>
      </c>
      <c r="G36" s="37"/>
      <c r="H36" s="37"/>
      <c r="I36" s="164">
        <v>0.14999999999999999</v>
      </c>
      <c r="J36" s="163">
        <f>ROUND(((SUM(BF85:BF240))*I36),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ROUND((SUM(BG85:BG240)),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ROUND((SUM(BH85:BH240)),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ROUND((SUM(BI85:BI240)),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114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Č14 - záhlaví 1.TK Řehlovice-Trmice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J85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6"/>
      <c r="J64" s="39"/>
      <c r="K64" s="39"/>
      <c r="L64" s="14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1" t="s">
        <v>121</v>
      </c>
      <c r="D70" s="39"/>
      <c r="E70" s="39"/>
      <c r="F70" s="39"/>
      <c r="G70" s="39"/>
      <c r="H70" s="39"/>
      <c r="I70" s="146"/>
      <c r="J70" s="39"/>
      <c r="K70" s="39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0" t="s">
        <v>16</v>
      </c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kolejí a výhybek v ŽST Řehlovice</v>
      </c>
      <c r="F73" s="30"/>
      <c r="G73" s="30"/>
      <c r="H73" s="30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19"/>
      <c r="C74" s="30" t="s">
        <v>113</v>
      </c>
      <c r="D74" s="20"/>
      <c r="E74" s="20"/>
      <c r="F74" s="20"/>
      <c r="G74" s="20"/>
      <c r="H74" s="20"/>
      <c r="I74" s="138"/>
      <c r="J74" s="20"/>
      <c r="K74" s="20"/>
      <c r="L74" s="18"/>
    </row>
    <row r="75" s="2" customFormat="1" ht="16.5" customHeight="1">
      <c r="A75" s="37"/>
      <c r="B75" s="38"/>
      <c r="C75" s="39"/>
      <c r="D75" s="39"/>
      <c r="E75" s="179" t="s">
        <v>114</v>
      </c>
      <c r="F75" s="39"/>
      <c r="G75" s="39"/>
      <c r="H75" s="39"/>
      <c r="I75" s="146"/>
      <c r="J75" s="39"/>
      <c r="K75" s="39"/>
      <c r="L75" s="14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0" t="s">
        <v>115</v>
      </c>
      <c r="D76" s="39"/>
      <c r="E76" s="39"/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E11</f>
        <v>Č14 - záhlaví 1.TK Řehlovice-Trmice</v>
      </c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0" t="s">
        <v>22</v>
      </c>
      <c r="D79" s="39"/>
      <c r="E79" s="39"/>
      <c r="F79" s="25" t="str">
        <f>F14</f>
        <v>ŽST Řehlovice</v>
      </c>
      <c r="G79" s="39"/>
      <c r="H79" s="39"/>
      <c r="I79" s="149" t="s">
        <v>24</v>
      </c>
      <c r="J79" s="72" t="str">
        <f>IF(J14="","",J14)</f>
        <v>17. 1. 2020</v>
      </c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6"/>
      <c r="J80" s="39"/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0" t="s">
        <v>30</v>
      </c>
      <c r="D81" s="39"/>
      <c r="E81" s="39"/>
      <c r="F81" s="25" t="str">
        <f>E17</f>
        <v>Správa železnic, OŘ UNL, ST Most</v>
      </c>
      <c r="G81" s="39"/>
      <c r="H81" s="39"/>
      <c r="I81" s="149" t="s">
        <v>38</v>
      </c>
      <c r="J81" s="35" t="str">
        <f>E23</f>
        <v xml:space="preserve"> </v>
      </c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0" t="s">
        <v>36</v>
      </c>
      <c r="D82" s="39"/>
      <c r="E82" s="39"/>
      <c r="F82" s="25" t="str">
        <f>IF(E20="","",E20)</f>
        <v>Vyplň údaj</v>
      </c>
      <c r="G82" s="39"/>
      <c r="H82" s="39"/>
      <c r="I82" s="149" t="s">
        <v>42</v>
      </c>
      <c r="J82" s="35" t="str">
        <f>E26</f>
        <v>Ing. Horák Jiří, horak@szdc.cz, +420 602155923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6"/>
      <c r="J83" s="39"/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5"/>
      <c r="B84" s="186"/>
      <c r="C84" s="187" t="s">
        <v>122</v>
      </c>
      <c r="D84" s="188" t="s">
        <v>65</v>
      </c>
      <c r="E84" s="188" t="s">
        <v>61</v>
      </c>
      <c r="F84" s="188" t="s">
        <v>62</v>
      </c>
      <c r="G84" s="188" t="s">
        <v>123</v>
      </c>
      <c r="H84" s="188" t="s">
        <v>124</v>
      </c>
      <c r="I84" s="189" t="s">
        <v>125</v>
      </c>
      <c r="J84" s="188" t="s">
        <v>119</v>
      </c>
      <c r="K84" s="190" t="s">
        <v>126</v>
      </c>
      <c r="L84" s="191"/>
      <c r="M84" s="92" t="s">
        <v>39</v>
      </c>
      <c r="N84" s="93" t="s">
        <v>50</v>
      </c>
      <c r="O84" s="93" t="s">
        <v>127</v>
      </c>
      <c r="P84" s="93" t="s">
        <v>128</v>
      </c>
      <c r="Q84" s="93" t="s">
        <v>129</v>
      </c>
      <c r="R84" s="93" t="s">
        <v>130</v>
      </c>
      <c r="S84" s="93" t="s">
        <v>131</v>
      </c>
      <c r="T84" s="94" t="s">
        <v>132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7"/>
      <c r="B85" s="38"/>
      <c r="C85" s="99" t="s">
        <v>133</v>
      </c>
      <c r="D85" s="39"/>
      <c r="E85" s="39"/>
      <c r="F85" s="39"/>
      <c r="G85" s="39"/>
      <c r="H85" s="39"/>
      <c r="I85" s="146"/>
      <c r="J85" s="192">
        <f>BK85</f>
        <v>0</v>
      </c>
      <c r="K85" s="39"/>
      <c r="L85" s="43"/>
      <c r="M85" s="95"/>
      <c r="N85" s="193"/>
      <c r="O85" s="96"/>
      <c r="P85" s="194">
        <f>SUM(P86:P240)</f>
        <v>0</v>
      </c>
      <c r="Q85" s="96"/>
      <c r="R85" s="194">
        <f>SUM(R86:R240)</f>
        <v>0</v>
      </c>
      <c r="S85" s="96"/>
      <c r="T85" s="195">
        <f>SUM(T86:T240)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5" t="s">
        <v>79</v>
      </c>
      <c r="AU85" s="15" t="s">
        <v>120</v>
      </c>
      <c r="BK85" s="196">
        <f>SUM(BK86:BK240)</f>
        <v>0</v>
      </c>
    </row>
    <row r="86" s="2" customFormat="1" ht="21.75" customHeight="1">
      <c r="A86" s="37"/>
      <c r="B86" s="38"/>
      <c r="C86" s="197" t="s">
        <v>87</v>
      </c>
      <c r="D86" s="197" t="s">
        <v>134</v>
      </c>
      <c r="E86" s="198" t="s">
        <v>135</v>
      </c>
      <c r="F86" s="199" t="s">
        <v>136</v>
      </c>
      <c r="G86" s="200" t="s">
        <v>137</v>
      </c>
      <c r="H86" s="201">
        <v>750</v>
      </c>
      <c r="I86" s="202"/>
      <c r="J86" s="203">
        <f>ROUND(I86*H86,2)</f>
        <v>0</v>
      </c>
      <c r="K86" s="199" t="s">
        <v>39</v>
      </c>
      <c r="L86" s="43"/>
      <c r="M86" s="204" t="s">
        <v>39</v>
      </c>
      <c r="N86" s="205" t="s">
        <v>53</v>
      </c>
      <c r="O86" s="84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8" t="s">
        <v>138</v>
      </c>
      <c r="AT86" s="208" t="s">
        <v>134</v>
      </c>
      <c r="AU86" s="208" t="s">
        <v>80</v>
      </c>
      <c r="AY86" s="15" t="s">
        <v>139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5" t="s">
        <v>138</v>
      </c>
      <c r="BK86" s="209">
        <f>ROUND(I86*H86,2)</f>
        <v>0</v>
      </c>
      <c r="BL86" s="15" t="s">
        <v>138</v>
      </c>
      <c r="BM86" s="208" t="s">
        <v>812</v>
      </c>
    </row>
    <row r="87" s="2" customFormat="1">
      <c r="A87" s="37"/>
      <c r="B87" s="38"/>
      <c r="C87" s="39"/>
      <c r="D87" s="210" t="s">
        <v>141</v>
      </c>
      <c r="E87" s="39"/>
      <c r="F87" s="211" t="s">
        <v>142</v>
      </c>
      <c r="G87" s="39"/>
      <c r="H87" s="39"/>
      <c r="I87" s="146"/>
      <c r="J87" s="39"/>
      <c r="K87" s="39"/>
      <c r="L87" s="43"/>
      <c r="M87" s="212"/>
      <c r="N87" s="213"/>
      <c r="O87" s="84"/>
      <c r="P87" s="84"/>
      <c r="Q87" s="84"/>
      <c r="R87" s="84"/>
      <c r="S87" s="84"/>
      <c r="T87" s="85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5" t="s">
        <v>141</v>
      </c>
      <c r="AU87" s="15" t="s">
        <v>80</v>
      </c>
    </row>
    <row r="88" s="2" customFormat="1">
      <c r="A88" s="37"/>
      <c r="B88" s="38"/>
      <c r="C88" s="39"/>
      <c r="D88" s="210" t="s">
        <v>143</v>
      </c>
      <c r="E88" s="39"/>
      <c r="F88" s="214" t="s">
        <v>813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143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596</v>
      </c>
      <c r="F89" s="199" t="s">
        <v>597</v>
      </c>
      <c r="G89" s="200" t="s">
        <v>592</v>
      </c>
      <c r="H89" s="201">
        <v>0.375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138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138</v>
      </c>
      <c r="BM89" s="208" t="s">
        <v>814</v>
      </c>
    </row>
    <row r="90" s="2" customFormat="1">
      <c r="A90" s="37"/>
      <c r="B90" s="38"/>
      <c r="C90" s="39"/>
      <c r="D90" s="210" t="s">
        <v>141</v>
      </c>
      <c r="E90" s="39"/>
      <c r="F90" s="211" t="s">
        <v>599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 ht="16.5" customHeight="1">
      <c r="A91" s="37"/>
      <c r="B91" s="38"/>
      <c r="C91" s="197" t="s">
        <v>151</v>
      </c>
      <c r="D91" s="197" t="s">
        <v>134</v>
      </c>
      <c r="E91" s="198" t="s">
        <v>602</v>
      </c>
      <c r="F91" s="199" t="s">
        <v>603</v>
      </c>
      <c r="G91" s="200" t="s">
        <v>154</v>
      </c>
      <c r="H91" s="201">
        <v>750</v>
      </c>
      <c r="I91" s="202"/>
      <c r="J91" s="203">
        <f>ROUND(I91*H91,2)</f>
        <v>0</v>
      </c>
      <c r="K91" s="199" t="s">
        <v>39</v>
      </c>
      <c r="L91" s="43"/>
      <c r="M91" s="204" t="s">
        <v>39</v>
      </c>
      <c r="N91" s="205" t="s">
        <v>53</v>
      </c>
      <c r="O91" s="84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8" t="s">
        <v>138</v>
      </c>
      <c r="AT91" s="208" t="s">
        <v>134</v>
      </c>
      <c r="AU91" s="208" t="s">
        <v>80</v>
      </c>
      <c r="AY91" s="15" t="s">
        <v>139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5" t="s">
        <v>138</v>
      </c>
      <c r="BK91" s="209">
        <f>ROUND(I91*H91,2)</f>
        <v>0</v>
      </c>
      <c r="BL91" s="15" t="s">
        <v>138</v>
      </c>
      <c r="BM91" s="208" t="s">
        <v>815</v>
      </c>
    </row>
    <row r="92" s="2" customFormat="1">
      <c r="A92" s="37"/>
      <c r="B92" s="38"/>
      <c r="C92" s="39"/>
      <c r="D92" s="210" t="s">
        <v>141</v>
      </c>
      <c r="E92" s="39"/>
      <c r="F92" s="211" t="s">
        <v>605</v>
      </c>
      <c r="G92" s="39"/>
      <c r="H92" s="39"/>
      <c r="I92" s="146"/>
      <c r="J92" s="39"/>
      <c r="K92" s="39"/>
      <c r="L92" s="43"/>
      <c r="M92" s="212"/>
      <c r="N92" s="213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5" t="s">
        <v>141</v>
      </c>
      <c r="AU92" s="15" t="s">
        <v>80</v>
      </c>
    </row>
    <row r="93" s="2" customFormat="1" ht="16.5" customHeight="1">
      <c r="A93" s="37"/>
      <c r="B93" s="38"/>
      <c r="C93" s="197" t="s">
        <v>138</v>
      </c>
      <c r="D93" s="197" t="s">
        <v>134</v>
      </c>
      <c r="E93" s="198" t="s">
        <v>609</v>
      </c>
      <c r="F93" s="199" t="s">
        <v>610</v>
      </c>
      <c r="G93" s="200" t="s">
        <v>592</v>
      </c>
      <c r="H93" s="201">
        <v>0.375</v>
      </c>
      <c r="I93" s="202"/>
      <c r="J93" s="203">
        <f>ROUND(I93*H93,2)</f>
        <v>0</v>
      </c>
      <c r="K93" s="199" t="s">
        <v>39</v>
      </c>
      <c r="L93" s="43"/>
      <c r="M93" s="204" t="s">
        <v>39</v>
      </c>
      <c r="N93" s="205" t="s">
        <v>53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8" t="s">
        <v>138</v>
      </c>
      <c r="AT93" s="208" t="s">
        <v>134</v>
      </c>
      <c r="AU93" s="208" t="s">
        <v>80</v>
      </c>
      <c r="AY93" s="15" t="s">
        <v>139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5" t="s">
        <v>138</v>
      </c>
      <c r="BK93" s="209">
        <f>ROUND(I93*H93,2)</f>
        <v>0</v>
      </c>
      <c r="BL93" s="15" t="s">
        <v>138</v>
      </c>
      <c r="BM93" s="208" t="s">
        <v>816</v>
      </c>
    </row>
    <row r="94" s="2" customFormat="1">
      <c r="A94" s="37"/>
      <c r="B94" s="38"/>
      <c r="C94" s="39"/>
      <c r="D94" s="210" t="s">
        <v>141</v>
      </c>
      <c r="E94" s="39"/>
      <c r="F94" s="211" t="s">
        <v>612</v>
      </c>
      <c r="G94" s="39"/>
      <c r="H94" s="39"/>
      <c r="I94" s="146"/>
      <c r="J94" s="39"/>
      <c r="K94" s="39"/>
      <c r="L94" s="43"/>
      <c r="M94" s="212"/>
      <c r="N94" s="213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5" t="s">
        <v>141</v>
      </c>
      <c r="AU94" s="15" t="s">
        <v>80</v>
      </c>
    </row>
    <row r="95" s="2" customFormat="1" ht="21.75" customHeight="1">
      <c r="A95" s="37"/>
      <c r="B95" s="38"/>
      <c r="C95" s="197" t="s">
        <v>161</v>
      </c>
      <c r="D95" s="197" t="s">
        <v>134</v>
      </c>
      <c r="E95" s="198" t="s">
        <v>817</v>
      </c>
      <c r="F95" s="199" t="s">
        <v>818</v>
      </c>
      <c r="G95" s="200" t="s">
        <v>147</v>
      </c>
      <c r="H95" s="201">
        <v>225</v>
      </c>
      <c r="I95" s="202"/>
      <c r="J95" s="203">
        <f>ROUND(I95*H95,2)</f>
        <v>0</v>
      </c>
      <c r="K95" s="199" t="s">
        <v>39</v>
      </c>
      <c r="L95" s="43"/>
      <c r="M95" s="204" t="s">
        <v>39</v>
      </c>
      <c r="N95" s="205" t="s">
        <v>53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8" t="s">
        <v>138</v>
      </c>
      <c r="AT95" s="208" t="s">
        <v>134</v>
      </c>
      <c r="AU95" s="208" t="s">
        <v>80</v>
      </c>
      <c r="AY95" s="15" t="s">
        <v>139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138</v>
      </c>
      <c r="BK95" s="209">
        <f>ROUND(I95*H95,2)</f>
        <v>0</v>
      </c>
      <c r="BL95" s="15" t="s">
        <v>138</v>
      </c>
      <c r="BM95" s="208" t="s">
        <v>819</v>
      </c>
    </row>
    <row r="96" s="2" customFormat="1">
      <c r="A96" s="37"/>
      <c r="B96" s="38"/>
      <c r="C96" s="39"/>
      <c r="D96" s="210" t="s">
        <v>141</v>
      </c>
      <c r="E96" s="39"/>
      <c r="F96" s="211" t="s">
        <v>820</v>
      </c>
      <c r="G96" s="39"/>
      <c r="H96" s="39"/>
      <c r="I96" s="146"/>
      <c r="J96" s="39"/>
      <c r="K96" s="39"/>
      <c r="L96" s="43"/>
      <c r="M96" s="212"/>
      <c r="N96" s="213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5" t="s">
        <v>141</v>
      </c>
      <c r="AU96" s="15" t="s">
        <v>80</v>
      </c>
    </row>
    <row r="97" s="2" customFormat="1" ht="21.75" customHeight="1">
      <c r="A97" s="37"/>
      <c r="B97" s="38"/>
      <c r="C97" s="197" t="s">
        <v>168</v>
      </c>
      <c r="D97" s="197" t="s">
        <v>134</v>
      </c>
      <c r="E97" s="198" t="s">
        <v>821</v>
      </c>
      <c r="F97" s="199" t="s">
        <v>822</v>
      </c>
      <c r="G97" s="200" t="s">
        <v>164</v>
      </c>
      <c r="H97" s="201">
        <v>19</v>
      </c>
      <c r="I97" s="202"/>
      <c r="J97" s="203">
        <f>ROUND(I97*H97,2)</f>
        <v>0</v>
      </c>
      <c r="K97" s="199" t="s">
        <v>39</v>
      </c>
      <c r="L97" s="43"/>
      <c r="M97" s="204" t="s">
        <v>39</v>
      </c>
      <c r="N97" s="205" t="s">
        <v>53</v>
      </c>
      <c r="O97" s="84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8" t="s">
        <v>138</v>
      </c>
      <c r="AT97" s="208" t="s">
        <v>134</v>
      </c>
      <c r="AU97" s="208" t="s">
        <v>80</v>
      </c>
      <c r="AY97" s="15" t="s">
        <v>139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5" t="s">
        <v>138</v>
      </c>
      <c r="BK97" s="209">
        <f>ROUND(I97*H97,2)</f>
        <v>0</v>
      </c>
      <c r="BL97" s="15" t="s">
        <v>138</v>
      </c>
      <c r="BM97" s="208" t="s">
        <v>823</v>
      </c>
    </row>
    <row r="98" s="2" customFormat="1">
      <c r="A98" s="37"/>
      <c r="B98" s="38"/>
      <c r="C98" s="39"/>
      <c r="D98" s="210" t="s">
        <v>141</v>
      </c>
      <c r="E98" s="39"/>
      <c r="F98" s="211" t="s">
        <v>824</v>
      </c>
      <c r="G98" s="39"/>
      <c r="H98" s="39"/>
      <c r="I98" s="146"/>
      <c r="J98" s="39"/>
      <c r="K98" s="39"/>
      <c r="L98" s="43"/>
      <c r="M98" s="212"/>
      <c r="N98" s="213"/>
      <c r="O98" s="84"/>
      <c r="P98" s="84"/>
      <c r="Q98" s="84"/>
      <c r="R98" s="84"/>
      <c r="S98" s="84"/>
      <c r="T98" s="85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5" t="s">
        <v>141</v>
      </c>
      <c r="AU98" s="15" t="s">
        <v>80</v>
      </c>
    </row>
    <row r="99" s="2" customFormat="1">
      <c r="A99" s="37"/>
      <c r="B99" s="38"/>
      <c r="C99" s="39"/>
      <c r="D99" s="210" t="s">
        <v>143</v>
      </c>
      <c r="E99" s="39"/>
      <c r="F99" s="214" t="s">
        <v>825</v>
      </c>
      <c r="G99" s="39"/>
      <c r="H99" s="39"/>
      <c r="I99" s="146"/>
      <c r="J99" s="39"/>
      <c r="K99" s="39"/>
      <c r="L99" s="43"/>
      <c r="M99" s="212"/>
      <c r="N99" s="213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5" t="s">
        <v>143</v>
      </c>
      <c r="AU99" s="15" t="s">
        <v>80</v>
      </c>
    </row>
    <row r="100" s="2" customFormat="1" ht="21.75" customHeight="1">
      <c r="A100" s="37"/>
      <c r="B100" s="38"/>
      <c r="C100" s="197" t="s">
        <v>174</v>
      </c>
      <c r="D100" s="197" t="s">
        <v>134</v>
      </c>
      <c r="E100" s="198" t="s">
        <v>826</v>
      </c>
      <c r="F100" s="199" t="s">
        <v>827</v>
      </c>
      <c r="G100" s="200" t="s">
        <v>164</v>
      </c>
      <c r="H100" s="201">
        <v>19</v>
      </c>
      <c r="I100" s="202"/>
      <c r="J100" s="203">
        <f>ROUND(I100*H100,2)</f>
        <v>0</v>
      </c>
      <c r="K100" s="199" t="s">
        <v>39</v>
      </c>
      <c r="L100" s="43"/>
      <c r="M100" s="204" t="s">
        <v>39</v>
      </c>
      <c r="N100" s="205" t="s">
        <v>53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8" t="s">
        <v>138</v>
      </c>
      <c r="AT100" s="208" t="s">
        <v>134</v>
      </c>
      <c r="AU100" s="208" t="s">
        <v>80</v>
      </c>
      <c r="AY100" s="15" t="s">
        <v>139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5" t="s">
        <v>138</v>
      </c>
      <c r="BK100" s="209">
        <f>ROUND(I100*H100,2)</f>
        <v>0</v>
      </c>
      <c r="BL100" s="15" t="s">
        <v>138</v>
      </c>
      <c r="BM100" s="208" t="s">
        <v>828</v>
      </c>
    </row>
    <row r="101" s="2" customFormat="1">
      <c r="A101" s="37"/>
      <c r="B101" s="38"/>
      <c r="C101" s="39"/>
      <c r="D101" s="210" t="s">
        <v>141</v>
      </c>
      <c r="E101" s="39"/>
      <c r="F101" s="211" t="s">
        <v>829</v>
      </c>
      <c r="G101" s="39"/>
      <c r="H101" s="39"/>
      <c r="I101" s="146"/>
      <c r="J101" s="39"/>
      <c r="K101" s="39"/>
      <c r="L101" s="43"/>
      <c r="M101" s="212"/>
      <c r="N101" s="213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5" t="s">
        <v>141</v>
      </c>
      <c r="AU101" s="15" t="s">
        <v>80</v>
      </c>
    </row>
    <row r="102" s="2" customFormat="1" ht="33" customHeight="1">
      <c r="A102" s="37"/>
      <c r="B102" s="38"/>
      <c r="C102" s="197" t="s">
        <v>180</v>
      </c>
      <c r="D102" s="197" t="s">
        <v>134</v>
      </c>
      <c r="E102" s="198" t="s">
        <v>830</v>
      </c>
      <c r="F102" s="199" t="s">
        <v>831</v>
      </c>
      <c r="G102" s="200" t="s">
        <v>164</v>
      </c>
      <c r="H102" s="201">
        <v>19</v>
      </c>
      <c r="I102" s="202"/>
      <c r="J102" s="203">
        <f>ROUND(I102*H102,2)</f>
        <v>0</v>
      </c>
      <c r="K102" s="199" t="s">
        <v>39</v>
      </c>
      <c r="L102" s="43"/>
      <c r="M102" s="204" t="s">
        <v>39</v>
      </c>
      <c r="N102" s="205" t="s">
        <v>53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8" t="s">
        <v>138</v>
      </c>
      <c r="AT102" s="208" t="s">
        <v>134</v>
      </c>
      <c r="AU102" s="208" t="s">
        <v>80</v>
      </c>
      <c r="AY102" s="15" t="s">
        <v>139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5" t="s">
        <v>138</v>
      </c>
      <c r="BK102" s="209">
        <f>ROUND(I102*H102,2)</f>
        <v>0</v>
      </c>
      <c r="BL102" s="15" t="s">
        <v>138</v>
      </c>
      <c r="BM102" s="208" t="s">
        <v>832</v>
      </c>
    </row>
    <row r="103" s="2" customFormat="1">
      <c r="A103" s="37"/>
      <c r="B103" s="38"/>
      <c r="C103" s="39"/>
      <c r="D103" s="210" t="s">
        <v>141</v>
      </c>
      <c r="E103" s="39"/>
      <c r="F103" s="211" t="s">
        <v>833</v>
      </c>
      <c r="G103" s="39"/>
      <c r="H103" s="39"/>
      <c r="I103" s="146"/>
      <c r="J103" s="39"/>
      <c r="K103" s="39"/>
      <c r="L103" s="43"/>
      <c r="M103" s="212"/>
      <c r="N103" s="213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5" t="s">
        <v>141</v>
      </c>
      <c r="AU103" s="15" t="s">
        <v>80</v>
      </c>
    </row>
    <row r="104" s="2" customFormat="1" ht="16.5" customHeight="1">
      <c r="A104" s="37"/>
      <c r="B104" s="38"/>
      <c r="C104" s="197" t="s">
        <v>186</v>
      </c>
      <c r="D104" s="197" t="s">
        <v>134</v>
      </c>
      <c r="E104" s="198" t="s">
        <v>834</v>
      </c>
      <c r="F104" s="199" t="s">
        <v>835</v>
      </c>
      <c r="G104" s="200" t="s">
        <v>164</v>
      </c>
      <c r="H104" s="201">
        <v>19</v>
      </c>
      <c r="I104" s="202"/>
      <c r="J104" s="203">
        <f>ROUND(I104*H104,2)</f>
        <v>0</v>
      </c>
      <c r="K104" s="199" t="s">
        <v>39</v>
      </c>
      <c r="L104" s="43"/>
      <c r="M104" s="204" t="s">
        <v>39</v>
      </c>
      <c r="N104" s="205" t="s">
        <v>53</v>
      </c>
      <c r="O104" s="84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8" t="s">
        <v>138</v>
      </c>
      <c r="AT104" s="208" t="s">
        <v>134</v>
      </c>
      <c r="AU104" s="208" t="s">
        <v>80</v>
      </c>
      <c r="AY104" s="15" t="s">
        <v>139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5" t="s">
        <v>138</v>
      </c>
      <c r="BK104" s="209">
        <f>ROUND(I104*H104,2)</f>
        <v>0</v>
      </c>
      <c r="BL104" s="15" t="s">
        <v>138</v>
      </c>
      <c r="BM104" s="208" t="s">
        <v>836</v>
      </c>
    </row>
    <row r="105" s="2" customFormat="1">
      <c r="A105" s="37"/>
      <c r="B105" s="38"/>
      <c r="C105" s="39"/>
      <c r="D105" s="210" t="s">
        <v>141</v>
      </c>
      <c r="E105" s="39"/>
      <c r="F105" s="211" t="s">
        <v>837</v>
      </c>
      <c r="G105" s="39"/>
      <c r="H105" s="39"/>
      <c r="I105" s="146"/>
      <c r="J105" s="39"/>
      <c r="K105" s="39"/>
      <c r="L105" s="43"/>
      <c r="M105" s="212"/>
      <c r="N105" s="213"/>
      <c r="O105" s="84"/>
      <c r="P105" s="84"/>
      <c r="Q105" s="84"/>
      <c r="R105" s="84"/>
      <c r="S105" s="84"/>
      <c r="T105" s="85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5" t="s">
        <v>141</v>
      </c>
      <c r="AU105" s="15" t="s">
        <v>80</v>
      </c>
    </row>
    <row r="106" s="2" customFormat="1" ht="16.5" customHeight="1">
      <c r="A106" s="37"/>
      <c r="B106" s="38"/>
      <c r="C106" s="197" t="s">
        <v>192</v>
      </c>
      <c r="D106" s="197" t="s">
        <v>134</v>
      </c>
      <c r="E106" s="198" t="s">
        <v>187</v>
      </c>
      <c r="F106" s="199" t="s">
        <v>188</v>
      </c>
      <c r="G106" s="200" t="s">
        <v>147</v>
      </c>
      <c r="H106" s="201">
        <v>9.5999999999999996</v>
      </c>
      <c r="I106" s="202"/>
      <c r="J106" s="203">
        <f>ROUND(I106*H106,2)</f>
        <v>0</v>
      </c>
      <c r="K106" s="199" t="s">
        <v>39</v>
      </c>
      <c r="L106" s="43"/>
      <c r="M106" s="204" t="s">
        <v>39</v>
      </c>
      <c r="N106" s="205" t="s">
        <v>53</v>
      </c>
      <c r="O106" s="84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8" t="s">
        <v>138</v>
      </c>
      <c r="AT106" s="208" t="s">
        <v>134</v>
      </c>
      <c r="AU106" s="208" t="s">
        <v>80</v>
      </c>
      <c r="AY106" s="15" t="s">
        <v>139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5" t="s">
        <v>138</v>
      </c>
      <c r="BK106" s="209">
        <f>ROUND(I106*H106,2)</f>
        <v>0</v>
      </c>
      <c r="BL106" s="15" t="s">
        <v>138</v>
      </c>
      <c r="BM106" s="208" t="s">
        <v>838</v>
      </c>
    </row>
    <row r="107" s="2" customFormat="1">
      <c r="A107" s="37"/>
      <c r="B107" s="38"/>
      <c r="C107" s="39"/>
      <c r="D107" s="210" t="s">
        <v>141</v>
      </c>
      <c r="E107" s="39"/>
      <c r="F107" s="211" t="s">
        <v>190</v>
      </c>
      <c r="G107" s="39"/>
      <c r="H107" s="39"/>
      <c r="I107" s="146"/>
      <c r="J107" s="39"/>
      <c r="K107" s="39"/>
      <c r="L107" s="43"/>
      <c r="M107" s="212"/>
      <c r="N107" s="213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5" t="s">
        <v>141</v>
      </c>
      <c r="AU107" s="15" t="s">
        <v>80</v>
      </c>
    </row>
    <row r="108" s="2" customFormat="1">
      <c r="A108" s="37"/>
      <c r="B108" s="38"/>
      <c r="C108" s="39"/>
      <c r="D108" s="210" t="s">
        <v>143</v>
      </c>
      <c r="E108" s="39"/>
      <c r="F108" s="214" t="s">
        <v>839</v>
      </c>
      <c r="G108" s="39"/>
      <c r="H108" s="39"/>
      <c r="I108" s="146"/>
      <c r="J108" s="39"/>
      <c r="K108" s="39"/>
      <c r="L108" s="43"/>
      <c r="M108" s="212"/>
      <c r="N108" s="213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5" t="s">
        <v>143</v>
      </c>
      <c r="AU108" s="15" t="s">
        <v>80</v>
      </c>
    </row>
    <row r="109" s="2" customFormat="1" ht="16.5" customHeight="1">
      <c r="A109" s="37"/>
      <c r="B109" s="38"/>
      <c r="C109" s="197" t="s">
        <v>198</v>
      </c>
      <c r="D109" s="197" t="s">
        <v>134</v>
      </c>
      <c r="E109" s="198" t="s">
        <v>840</v>
      </c>
      <c r="F109" s="199" t="s">
        <v>841</v>
      </c>
      <c r="G109" s="200" t="s">
        <v>147</v>
      </c>
      <c r="H109" s="201">
        <v>7.2000000000000002</v>
      </c>
      <c r="I109" s="202"/>
      <c r="J109" s="203">
        <f>ROUND(I109*H109,2)</f>
        <v>0</v>
      </c>
      <c r="K109" s="199" t="s">
        <v>39</v>
      </c>
      <c r="L109" s="43"/>
      <c r="M109" s="204" t="s">
        <v>39</v>
      </c>
      <c r="N109" s="205" t="s">
        <v>53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8" t="s">
        <v>138</v>
      </c>
      <c r="AT109" s="208" t="s">
        <v>134</v>
      </c>
      <c r="AU109" s="208" t="s">
        <v>80</v>
      </c>
      <c r="AY109" s="15" t="s">
        <v>139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5" t="s">
        <v>138</v>
      </c>
      <c r="BK109" s="209">
        <f>ROUND(I109*H109,2)</f>
        <v>0</v>
      </c>
      <c r="BL109" s="15" t="s">
        <v>138</v>
      </c>
      <c r="BM109" s="208" t="s">
        <v>842</v>
      </c>
    </row>
    <row r="110" s="2" customFormat="1">
      <c r="A110" s="37"/>
      <c r="B110" s="38"/>
      <c r="C110" s="39"/>
      <c r="D110" s="210" t="s">
        <v>141</v>
      </c>
      <c r="E110" s="39"/>
      <c r="F110" s="211" t="s">
        <v>843</v>
      </c>
      <c r="G110" s="39"/>
      <c r="H110" s="39"/>
      <c r="I110" s="146"/>
      <c r="J110" s="39"/>
      <c r="K110" s="39"/>
      <c r="L110" s="43"/>
      <c r="M110" s="212"/>
      <c r="N110" s="213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5" t="s">
        <v>141</v>
      </c>
      <c r="AU110" s="15" t="s">
        <v>80</v>
      </c>
    </row>
    <row r="111" s="2" customFormat="1">
      <c r="A111" s="37"/>
      <c r="B111" s="38"/>
      <c r="C111" s="39"/>
      <c r="D111" s="210" t="s">
        <v>143</v>
      </c>
      <c r="E111" s="39"/>
      <c r="F111" s="214" t="s">
        <v>844</v>
      </c>
      <c r="G111" s="39"/>
      <c r="H111" s="39"/>
      <c r="I111" s="146"/>
      <c r="J111" s="39"/>
      <c r="K111" s="39"/>
      <c r="L111" s="43"/>
      <c r="M111" s="212"/>
      <c r="N111" s="213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5" t="s">
        <v>143</v>
      </c>
      <c r="AU111" s="15" t="s">
        <v>80</v>
      </c>
    </row>
    <row r="112" s="2" customFormat="1" ht="21.75" customHeight="1">
      <c r="A112" s="37"/>
      <c r="B112" s="38"/>
      <c r="C112" s="197" t="s">
        <v>204</v>
      </c>
      <c r="D112" s="197" t="s">
        <v>134</v>
      </c>
      <c r="E112" s="198" t="s">
        <v>845</v>
      </c>
      <c r="F112" s="199" t="s">
        <v>846</v>
      </c>
      <c r="G112" s="200" t="s">
        <v>147</v>
      </c>
      <c r="H112" s="201">
        <v>365</v>
      </c>
      <c r="I112" s="202"/>
      <c r="J112" s="203">
        <f>ROUND(I112*H112,2)</f>
        <v>0</v>
      </c>
      <c r="K112" s="199" t="s">
        <v>39</v>
      </c>
      <c r="L112" s="43"/>
      <c r="M112" s="204" t="s">
        <v>39</v>
      </c>
      <c r="N112" s="205" t="s">
        <v>53</v>
      </c>
      <c r="O112" s="84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8" t="s">
        <v>138</v>
      </c>
      <c r="AT112" s="208" t="s">
        <v>134</v>
      </c>
      <c r="AU112" s="208" t="s">
        <v>80</v>
      </c>
      <c r="AY112" s="15" t="s">
        <v>139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5" t="s">
        <v>138</v>
      </c>
      <c r="BK112" s="209">
        <f>ROUND(I112*H112,2)</f>
        <v>0</v>
      </c>
      <c r="BL112" s="15" t="s">
        <v>138</v>
      </c>
      <c r="BM112" s="208" t="s">
        <v>847</v>
      </c>
    </row>
    <row r="113" s="2" customFormat="1">
      <c r="A113" s="37"/>
      <c r="B113" s="38"/>
      <c r="C113" s="39"/>
      <c r="D113" s="210" t="s">
        <v>141</v>
      </c>
      <c r="E113" s="39"/>
      <c r="F113" s="211" t="s">
        <v>848</v>
      </c>
      <c r="G113" s="39"/>
      <c r="H113" s="39"/>
      <c r="I113" s="146"/>
      <c r="J113" s="39"/>
      <c r="K113" s="39"/>
      <c r="L113" s="43"/>
      <c r="M113" s="212"/>
      <c r="N113" s="213"/>
      <c r="O113" s="84"/>
      <c r="P113" s="84"/>
      <c r="Q113" s="84"/>
      <c r="R113" s="84"/>
      <c r="S113" s="84"/>
      <c r="T113" s="85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5" t="s">
        <v>141</v>
      </c>
      <c r="AU113" s="15" t="s">
        <v>80</v>
      </c>
    </row>
    <row r="114" s="2" customFormat="1">
      <c r="A114" s="37"/>
      <c r="B114" s="38"/>
      <c r="C114" s="39"/>
      <c r="D114" s="210" t="s">
        <v>143</v>
      </c>
      <c r="E114" s="39"/>
      <c r="F114" s="214" t="s">
        <v>849</v>
      </c>
      <c r="G114" s="39"/>
      <c r="H114" s="39"/>
      <c r="I114" s="146"/>
      <c r="J114" s="39"/>
      <c r="K114" s="39"/>
      <c r="L114" s="43"/>
      <c r="M114" s="212"/>
      <c r="N114" s="213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5" t="s">
        <v>143</v>
      </c>
      <c r="AU114" s="15" t="s">
        <v>80</v>
      </c>
    </row>
    <row r="115" s="2" customFormat="1" ht="16.5" customHeight="1">
      <c r="A115" s="37"/>
      <c r="B115" s="38"/>
      <c r="C115" s="197" t="s">
        <v>209</v>
      </c>
      <c r="D115" s="197" t="s">
        <v>134</v>
      </c>
      <c r="E115" s="198" t="s">
        <v>850</v>
      </c>
      <c r="F115" s="199" t="s">
        <v>851</v>
      </c>
      <c r="G115" s="200" t="s">
        <v>164</v>
      </c>
      <c r="H115" s="201">
        <v>6</v>
      </c>
      <c r="I115" s="202"/>
      <c r="J115" s="203">
        <f>ROUND(I115*H115,2)</f>
        <v>0</v>
      </c>
      <c r="K115" s="199" t="s">
        <v>39</v>
      </c>
      <c r="L115" s="43"/>
      <c r="M115" s="204" t="s">
        <v>39</v>
      </c>
      <c r="N115" s="205" t="s">
        <v>53</v>
      </c>
      <c r="O115" s="84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8" t="s">
        <v>138</v>
      </c>
      <c r="AT115" s="208" t="s">
        <v>134</v>
      </c>
      <c r="AU115" s="208" t="s">
        <v>80</v>
      </c>
      <c r="AY115" s="15" t="s">
        <v>139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5" t="s">
        <v>138</v>
      </c>
      <c r="BK115" s="209">
        <f>ROUND(I115*H115,2)</f>
        <v>0</v>
      </c>
      <c r="BL115" s="15" t="s">
        <v>138</v>
      </c>
      <c r="BM115" s="208" t="s">
        <v>852</v>
      </c>
    </row>
    <row r="116" s="2" customFormat="1">
      <c r="A116" s="37"/>
      <c r="B116" s="38"/>
      <c r="C116" s="39"/>
      <c r="D116" s="210" t="s">
        <v>141</v>
      </c>
      <c r="E116" s="39"/>
      <c r="F116" s="211" t="s">
        <v>853</v>
      </c>
      <c r="G116" s="39"/>
      <c r="H116" s="39"/>
      <c r="I116" s="146"/>
      <c r="J116" s="39"/>
      <c r="K116" s="39"/>
      <c r="L116" s="43"/>
      <c r="M116" s="212"/>
      <c r="N116" s="213"/>
      <c r="O116" s="84"/>
      <c r="P116" s="84"/>
      <c r="Q116" s="84"/>
      <c r="R116" s="84"/>
      <c r="S116" s="84"/>
      <c r="T116" s="85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5" t="s">
        <v>141</v>
      </c>
      <c r="AU116" s="15" t="s">
        <v>80</v>
      </c>
    </row>
    <row r="117" s="2" customFormat="1">
      <c r="A117" s="37"/>
      <c r="B117" s="38"/>
      <c r="C117" s="39"/>
      <c r="D117" s="210" t="s">
        <v>143</v>
      </c>
      <c r="E117" s="39"/>
      <c r="F117" s="214" t="s">
        <v>854</v>
      </c>
      <c r="G117" s="39"/>
      <c r="H117" s="39"/>
      <c r="I117" s="146"/>
      <c r="J117" s="39"/>
      <c r="K117" s="39"/>
      <c r="L117" s="43"/>
      <c r="M117" s="212"/>
      <c r="N117" s="213"/>
      <c r="O117" s="84"/>
      <c r="P117" s="84"/>
      <c r="Q117" s="84"/>
      <c r="R117" s="84"/>
      <c r="S117" s="84"/>
      <c r="T117" s="85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5" t="s">
        <v>143</v>
      </c>
      <c r="AU117" s="15" t="s">
        <v>80</v>
      </c>
    </row>
    <row r="118" s="2" customFormat="1" ht="16.5" customHeight="1">
      <c r="A118" s="37"/>
      <c r="B118" s="38"/>
      <c r="C118" s="197" t="s">
        <v>215</v>
      </c>
      <c r="D118" s="197" t="s">
        <v>134</v>
      </c>
      <c r="E118" s="198" t="s">
        <v>205</v>
      </c>
      <c r="F118" s="199" t="s">
        <v>206</v>
      </c>
      <c r="G118" s="200" t="s">
        <v>164</v>
      </c>
      <c r="H118" s="201">
        <v>2</v>
      </c>
      <c r="I118" s="202"/>
      <c r="J118" s="203">
        <f>ROUND(I118*H118,2)</f>
        <v>0</v>
      </c>
      <c r="K118" s="199" t="s">
        <v>39</v>
      </c>
      <c r="L118" s="43"/>
      <c r="M118" s="204" t="s">
        <v>39</v>
      </c>
      <c r="N118" s="205" t="s">
        <v>53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8" t="s">
        <v>138</v>
      </c>
      <c r="AT118" s="208" t="s">
        <v>134</v>
      </c>
      <c r="AU118" s="208" t="s">
        <v>80</v>
      </c>
      <c r="AY118" s="15" t="s">
        <v>139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5" t="s">
        <v>138</v>
      </c>
      <c r="BK118" s="209">
        <f>ROUND(I118*H118,2)</f>
        <v>0</v>
      </c>
      <c r="BL118" s="15" t="s">
        <v>138</v>
      </c>
      <c r="BM118" s="208" t="s">
        <v>855</v>
      </c>
    </row>
    <row r="119" s="2" customFormat="1">
      <c r="A119" s="37"/>
      <c r="B119" s="38"/>
      <c r="C119" s="39"/>
      <c r="D119" s="210" t="s">
        <v>141</v>
      </c>
      <c r="E119" s="39"/>
      <c r="F119" s="211" t="s">
        <v>208</v>
      </c>
      <c r="G119" s="39"/>
      <c r="H119" s="39"/>
      <c r="I119" s="146"/>
      <c r="J119" s="39"/>
      <c r="K119" s="39"/>
      <c r="L119" s="43"/>
      <c r="M119" s="212"/>
      <c r="N119" s="213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5" t="s">
        <v>141</v>
      </c>
      <c r="AU119" s="15" t="s">
        <v>80</v>
      </c>
    </row>
    <row r="120" s="2" customFormat="1">
      <c r="A120" s="37"/>
      <c r="B120" s="38"/>
      <c r="C120" s="39"/>
      <c r="D120" s="210" t="s">
        <v>143</v>
      </c>
      <c r="E120" s="39"/>
      <c r="F120" s="214" t="s">
        <v>856</v>
      </c>
      <c r="G120" s="39"/>
      <c r="H120" s="39"/>
      <c r="I120" s="146"/>
      <c r="J120" s="39"/>
      <c r="K120" s="39"/>
      <c r="L120" s="43"/>
      <c r="M120" s="212"/>
      <c r="N120" s="213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5" t="s">
        <v>143</v>
      </c>
      <c r="AU120" s="15" t="s">
        <v>80</v>
      </c>
    </row>
    <row r="121" s="2" customFormat="1" ht="21.75" customHeight="1">
      <c r="A121" s="37"/>
      <c r="B121" s="38"/>
      <c r="C121" s="197" t="s">
        <v>8</v>
      </c>
      <c r="D121" s="197" t="s">
        <v>134</v>
      </c>
      <c r="E121" s="198" t="s">
        <v>730</v>
      </c>
      <c r="F121" s="199" t="s">
        <v>731</v>
      </c>
      <c r="G121" s="200" t="s">
        <v>732</v>
      </c>
      <c r="H121" s="201">
        <v>806</v>
      </c>
      <c r="I121" s="202"/>
      <c r="J121" s="203">
        <f>ROUND(I121*H121,2)</f>
        <v>0</v>
      </c>
      <c r="K121" s="199" t="s">
        <v>39</v>
      </c>
      <c r="L121" s="43"/>
      <c r="M121" s="204" t="s">
        <v>39</v>
      </c>
      <c r="N121" s="205" t="s">
        <v>53</v>
      </c>
      <c r="O121" s="8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8" t="s">
        <v>138</v>
      </c>
      <c r="AT121" s="208" t="s">
        <v>134</v>
      </c>
      <c r="AU121" s="208" t="s">
        <v>80</v>
      </c>
      <c r="AY121" s="15" t="s">
        <v>139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138</v>
      </c>
      <c r="BK121" s="209">
        <f>ROUND(I121*H121,2)</f>
        <v>0</v>
      </c>
      <c r="BL121" s="15" t="s">
        <v>138</v>
      </c>
      <c r="BM121" s="208" t="s">
        <v>857</v>
      </c>
    </row>
    <row r="122" s="2" customFormat="1">
      <c r="A122" s="37"/>
      <c r="B122" s="38"/>
      <c r="C122" s="39"/>
      <c r="D122" s="210" t="s">
        <v>141</v>
      </c>
      <c r="E122" s="39"/>
      <c r="F122" s="211" t="s">
        <v>734</v>
      </c>
      <c r="G122" s="39"/>
      <c r="H122" s="39"/>
      <c r="I122" s="146"/>
      <c r="J122" s="39"/>
      <c r="K122" s="39"/>
      <c r="L122" s="43"/>
      <c r="M122" s="212"/>
      <c r="N122" s="213"/>
      <c r="O122" s="84"/>
      <c r="P122" s="84"/>
      <c r="Q122" s="84"/>
      <c r="R122" s="84"/>
      <c r="S122" s="84"/>
      <c r="T122" s="85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5" t="s">
        <v>141</v>
      </c>
      <c r="AU122" s="15" t="s">
        <v>80</v>
      </c>
    </row>
    <row r="123" s="2" customFormat="1">
      <c r="A123" s="37"/>
      <c r="B123" s="38"/>
      <c r="C123" s="39"/>
      <c r="D123" s="210" t="s">
        <v>143</v>
      </c>
      <c r="E123" s="39"/>
      <c r="F123" s="214" t="s">
        <v>858</v>
      </c>
      <c r="G123" s="39"/>
      <c r="H123" s="39"/>
      <c r="I123" s="146"/>
      <c r="J123" s="39"/>
      <c r="K123" s="39"/>
      <c r="L123" s="43"/>
      <c r="M123" s="212"/>
      <c r="N123" s="213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5" t="s">
        <v>143</v>
      </c>
      <c r="AU123" s="15" t="s">
        <v>80</v>
      </c>
    </row>
    <row r="124" s="2" customFormat="1" ht="21.75" customHeight="1">
      <c r="A124" s="37"/>
      <c r="B124" s="38"/>
      <c r="C124" s="197" t="s">
        <v>226</v>
      </c>
      <c r="D124" s="197" t="s">
        <v>134</v>
      </c>
      <c r="E124" s="198" t="s">
        <v>859</v>
      </c>
      <c r="F124" s="199" t="s">
        <v>860</v>
      </c>
      <c r="G124" s="200" t="s">
        <v>592</v>
      </c>
      <c r="H124" s="201">
        <v>0.5</v>
      </c>
      <c r="I124" s="202"/>
      <c r="J124" s="203">
        <f>ROUND(I124*H124,2)</f>
        <v>0</v>
      </c>
      <c r="K124" s="199" t="s">
        <v>39</v>
      </c>
      <c r="L124" s="43"/>
      <c r="M124" s="204" t="s">
        <v>39</v>
      </c>
      <c r="N124" s="205" t="s">
        <v>53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8" t="s">
        <v>138</v>
      </c>
      <c r="AT124" s="208" t="s">
        <v>134</v>
      </c>
      <c r="AU124" s="208" t="s">
        <v>80</v>
      </c>
      <c r="AY124" s="15" t="s">
        <v>139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138</v>
      </c>
      <c r="BK124" s="209">
        <f>ROUND(I124*H124,2)</f>
        <v>0</v>
      </c>
      <c r="BL124" s="15" t="s">
        <v>138</v>
      </c>
      <c r="BM124" s="208" t="s">
        <v>861</v>
      </c>
    </row>
    <row r="125" s="2" customFormat="1">
      <c r="A125" s="37"/>
      <c r="B125" s="38"/>
      <c r="C125" s="39"/>
      <c r="D125" s="210" t="s">
        <v>141</v>
      </c>
      <c r="E125" s="39"/>
      <c r="F125" s="211" t="s">
        <v>862</v>
      </c>
      <c r="G125" s="39"/>
      <c r="H125" s="39"/>
      <c r="I125" s="146"/>
      <c r="J125" s="39"/>
      <c r="K125" s="39"/>
      <c r="L125" s="43"/>
      <c r="M125" s="212"/>
      <c r="N125" s="213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5" t="s">
        <v>141</v>
      </c>
      <c r="AU125" s="15" t="s">
        <v>80</v>
      </c>
    </row>
    <row r="126" s="2" customFormat="1">
      <c r="A126" s="37"/>
      <c r="B126" s="38"/>
      <c r="C126" s="39"/>
      <c r="D126" s="210" t="s">
        <v>143</v>
      </c>
      <c r="E126" s="39"/>
      <c r="F126" s="214" t="s">
        <v>863</v>
      </c>
      <c r="G126" s="39"/>
      <c r="H126" s="39"/>
      <c r="I126" s="146"/>
      <c r="J126" s="39"/>
      <c r="K126" s="39"/>
      <c r="L126" s="43"/>
      <c r="M126" s="212"/>
      <c r="N126" s="213"/>
      <c r="O126" s="84"/>
      <c r="P126" s="84"/>
      <c r="Q126" s="84"/>
      <c r="R126" s="84"/>
      <c r="S126" s="84"/>
      <c r="T126" s="8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5" t="s">
        <v>143</v>
      </c>
      <c r="AU126" s="15" t="s">
        <v>80</v>
      </c>
    </row>
    <row r="127" s="2" customFormat="1" ht="21.75" customHeight="1">
      <c r="A127" s="37"/>
      <c r="B127" s="38"/>
      <c r="C127" s="197" t="s">
        <v>232</v>
      </c>
      <c r="D127" s="197" t="s">
        <v>134</v>
      </c>
      <c r="E127" s="198" t="s">
        <v>864</v>
      </c>
      <c r="F127" s="199" t="s">
        <v>865</v>
      </c>
      <c r="G127" s="200" t="s">
        <v>592</v>
      </c>
      <c r="H127" s="201">
        <v>0.375</v>
      </c>
      <c r="I127" s="202"/>
      <c r="J127" s="203">
        <f>ROUND(I127*H127,2)</f>
        <v>0</v>
      </c>
      <c r="K127" s="199" t="s">
        <v>39</v>
      </c>
      <c r="L127" s="43"/>
      <c r="M127" s="204" t="s">
        <v>39</v>
      </c>
      <c r="N127" s="205" t="s">
        <v>53</v>
      </c>
      <c r="O127" s="84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8" t="s">
        <v>138</v>
      </c>
      <c r="AT127" s="208" t="s">
        <v>134</v>
      </c>
      <c r="AU127" s="208" t="s">
        <v>80</v>
      </c>
      <c r="AY127" s="15" t="s">
        <v>139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138</v>
      </c>
      <c r="BK127" s="209">
        <f>ROUND(I127*H127,2)</f>
        <v>0</v>
      </c>
      <c r="BL127" s="15" t="s">
        <v>138</v>
      </c>
      <c r="BM127" s="208" t="s">
        <v>866</v>
      </c>
    </row>
    <row r="128" s="2" customFormat="1">
      <c r="A128" s="37"/>
      <c r="B128" s="38"/>
      <c r="C128" s="39"/>
      <c r="D128" s="210" t="s">
        <v>141</v>
      </c>
      <c r="E128" s="39"/>
      <c r="F128" s="211" t="s">
        <v>867</v>
      </c>
      <c r="G128" s="39"/>
      <c r="H128" s="39"/>
      <c r="I128" s="146"/>
      <c r="J128" s="39"/>
      <c r="K128" s="39"/>
      <c r="L128" s="43"/>
      <c r="M128" s="212"/>
      <c r="N128" s="213"/>
      <c r="O128" s="84"/>
      <c r="P128" s="84"/>
      <c r="Q128" s="84"/>
      <c r="R128" s="84"/>
      <c r="S128" s="84"/>
      <c r="T128" s="85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5" t="s">
        <v>141</v>
      </c>
      <c r="AU128" s="15" t="s">
        <v>80</v>
      </c>
    </row>
    <row r="129" s="2" customFormat="1">
      <c r="A129" s="37"/>
      <c r="B129" s="38"/>
      <c r="C129" s="39"/>
      <c r="D129" s="210" t="s">
        <v>143</v>
      </c>
      <c r="E129" s="39"/>
      <c r="F129" s="214" t="s">
        <v>868</v>
      </c>
      <c r="G129" s="39"/>
      <c r="H129" s="39"/>
      <c r="I129" s="146"/>
      <c r="J129" s="39"/>
      <c r="K129" s="39"/>
      <c r="L129" s="43"/>
      <c r="M129" s="212"/>
      <c r="N129" s="213"/>
      <c r="O129" s="84"/>
      <c r="P129" s="84"/>
      <c r="Q129" s="84"/>
      <c r="R129" s="84"/>
      <c r="S129" s="84"/>
      <c r="T129" s="85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143</v>
      </c>
      <c r="AU129" s="15" t="s">
        <v>80</v>
      </c>
    </row>
    <row r="130" s="2" customFormat="1" ht="21.75" customHeight="1">
      <c r="A130" s="37"/>
      <c r="B130" s="38"/>
      <c r="C130" s="197" t="s">
        <v>237</v>
      </c>
      <c r="D130" s="197" t="s">
        <v>134</v>
      </c>
      <c r="E130" s="198" t="s">
        <v>864</v>
      </c>
      <c r="F130" s="199" t="s">
        <v>865</v>
      </c>
      <c r="G130" s="200" t="s">
        <v>592</v>
      </c>
      <c r="H130" s="201">
        <v>0.5</v>
      </c>
      <c r="I130" s="202"/>
      <c r="J130" s="203">
        <f>ROUND(I130*H130,2)</f>
        <v>0</v>
      </c>
      <c r="K130" s="199" t="s">
        <v>39</v>
      </c>
      <c r="L130" s="43"/>
      <c r="M130" s="204" t="s">
        <v>39</v>
      </c>
      <c r="N130" s="205" t="s">
        <v>53</v>
      </c>
      <c r="O130" s="8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8" t="s">
        <v>138</v>
      </c>
      <c r="AT130" s="208" t="s">
        <v>134</v>
      </c>
      <c r="AU130" s="208" t="s">
        <v>80</v>
      </c>
      <c r="AY130" s="15" t="s">
        <v>139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138</v>
      </c>
      <c r="BK130" s="209">
        <f>ROUND(I130*H130,2)</f>
        <v>0</v>
      </c>
      <c r="BL130" s="15" t="s">
        <v>138</v>
      </c>
      <c r="BM130" s="208" t="s">
        <v>869</v>
      </c>
    </row>
    <row r="131" s="2" customFormat="1">
      <c r="A131" s="37"/>
      <c r="B131" s="38"/>
      <c r="C131" s="39"/>
      <c r="D131" s="210" t="s">
        <v>141</v>
      </c>
      <c r="E131" s="39"/>
      <c r="F131" s="211" t="s">
        <v>867</v>
      </c>
      <c r="G131" s="39"/>
      <c r="H131" s="39"/>
      <c r="I131" s="146"/>
      <c r="J131" s="39"/>
      <c r="K131" s="39"/>
      <c r="L131" s="43"/>
      <c r="M131" s="212"/>
      <c r="N131" s="213"/>
      <c r="O131" s="84"/>
      <c r="P131" s="84"/>
      <c r="Q131" s="84"/>
      <c r="R131" s="84"/>
      <c r="S131" s="84"/>
      <c r="T131" s="85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5" t="s">
        <v>141</v>
      </c>
      <c r="AU131" s="15" t="s">
        <v>80</v>
      </c>
    </row>
    <row r="132" s="2" customFormat="1">
      <c r="A132" s="37"/>
      <c r="B132" s="38"/>
      <c r="C132" s="39"/>
      <c r="D132" s="210" t="s">
        <v>143</v>
      </c>
      <c r="E132" s="39"/>
      <c r="F132" s="214" t="s">
        <v>870</v>
      </c>
      <c r="G132" s="39"/>
      <c r="H132" s="39"/>
      <c r="I132" s="146"/>
      <c r="J132" s="39"/>
      <c r="K132" s="39"/>
      <c r="L132" s="43"/>
      <c r="M132" s="212"/>
      <c r="N132" s="213"/>
      <c r="O132" s="84"/>
      <c r="P132" s="84"/>
      <c r="Q132" s="84"/>
      <c r="R132" s="84"/>
      <c r="S132" s="84"/>
      <c r="T132" s="85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5" t="s">
        <v>143</v>
      </c>
      <c r="AU132" s="15" t="s">
        <v>80</v>
      </c>
    </row>
    <row r="133" s="2" customFormat="1" ht="21.75" customHeight="1">
      <c r="A133" s="37"/>
      <c r="B133" s="38"/>
      <c r="C133" s="197" t="s">
        <v>243</v>
      </c>
      <c r="D133" s="197" t="s">
        <v>134</v>
      </c>
      <c r="E133" s="198" t="s">
        <v>871</v>
      </c>
      <c r="F133" s="199" t="s">
        <v>872</v>
      </c>
      <c r="G133" s="200" t="s">
        <v>147</v>
      </c>
      <c r="H133" s="201">
        <v>365</v>
      </c>
      <c r="I133" s="202"/>
      <c r="J133" s="203">
        <f>ROUND(I133*H133,2)</f>
        <v>0</v>
      </c>
      <c r="K133" s="199" t="s">
        <v>39</v>
      </c>
      <c r="L133" s="43"/>
      <c r="M133" s="204" t="s">
        <v>39</v>
      </c>
      <c r="N133" s="205" t="s">
        <v>53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8" t="s">
        <v>138</v>
      </c>
      <c r="AT133" s="208" t="s">
        <v>134</v>
      </c>
      <c r="AU133" s="208" t="s">
        <v>80</v>
      </c>
      <c r="AY133" s="15" t="s">
        <v>139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138</v>
      </c>
      <c r="BK133" s="209">
        <f>ROUND(I133*H133,2)</f>
        <v>0</v>
      </c>
      <c r="BL133" s="15" t="s">
        <v>138</v>
      </c>
      <c r="BM133" s="208" t="s">
        <v>873</v>
      </c>
    </row>
    <row r="134" s="2" customFormat="1">
      <c r="A134" s="37"/>
      <c r="B134" s="38"/>
      <c r="C134" s="39"/>
      <c r="D134" s="210" t="s">
        <v>141</v>
      </c>
      <c r="E134" s="39"/>
      <c r="F134" s="211" t="s">
        <v>874</v>
      </c>
      <c r="G134" s="39"/>
      <c r="H134" s="39"/>
      <c r="I134" s="146"/>
      <c r="J134" s="39"/>
      <c r="K134" s="39"/>
      <c r="L134" s="43"/>
      <c r="M134" s="212"/>
      <c r="N134" s="213"/>
      <c r="O134" s="84"/>
      <c r="P134" s="84"/>
      <c r="Q134" s="84"/>
      <c r="R134" s="84"/>
      <c r="S134" s="84"/>
      <c r="T134" s="85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5" t="s">
        <v>141</v>
      </c>
      <c r="AU134" s="15" t="s">
        <v>80</v>
      </c>
    </row>
    <row r="135" s="2" customFormat="1">
      <c r="A135" s="37"/>
      <c r="B135" s="38"/>
      <c r="C135" s="39"/>
      <c r="D135" s="210" t="s">
        <v>143</v>
      </c>
      <c r="E135" s="39"/>
      <c r="F135" s="214" t="s">
        <v>875</v>
      </c>
      <c r="G135" s="39"/>
      <c r="H135" s="39"/>
      <c r="I135" s="146"/>
      <c r="J135" s="39"/>
      <c r="K135" s="39"/>
      <c r="L135" s="43"/>
      <c r="M135" s="212"/>
      <c r="N135" s="213"/>
      <c r="O135" s="84"/>
      <c r="P135" s="84"/>
      <c r="Q135" s="84"/>
      <c r="R135" s="84"/>
      <c r="S135" s="84"/>
      <c r="T135" s="85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5" t="s">
        <v>143</v>
      </c>
      <c r="AU135" s="15" t="s">
        <v>80</v>
      </c>
    </row>
    <row r="136" s="2" customFormat="1" ht="21.75" customHeight="1">
      <c r="A136" s="37"/>
      <c r="B136" s="38"/>
      <c r="C136" s="197" t="s">
        <v>248</v>
      </c>
      <c r="D136" s="197" t="s">
        <v>134</v>
      </c>
      <c r="E136" s="198" t="s">
        <v>238</v>
      </c>
      <c r="F136" s="199" t="s">
        <v>239</v>
      </c>
      <c r="G136" s="200" t="s">
        <v>240</v>
      </c>
      <c r="H136" s="201">
        <v>4</v>
      </c>
      <c r="I136" s="202"/>
      <c r="J136" s="203">
        <f>ROUND(I136*H136,2)</f>
        <v>0</v>
      </c>
      <c r="K136" s="199" t="s">
        <v>39</v>
      </c>
      <c r="L136" s="43"/>
      <c r="M136" s="204" t="s">
        <v>39</v>
      </c>
      <c r="N136" s="205" t="s">
        <v>53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8" t="s">
        <v>138</v>
      </c>
      <c r="AT136" s="208" t="s">
        <v>134</v>
      </c>
      <c r="AU136" s="208" t="s">
        <v>80</v>
      </c>
      <c r="AY136" s="15" t="s">
        <v>139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5" t="s">
        <v>138</v>
      </c>
      <c r="BK136" s="209">
        <f>ROUND(I136*H136,2)</f>
        <v>0</v>
      </c>
      <c r="BL136" s="15" t="s">
        <v>138</v>
      </c>
      <c r="BM136" s="208" t="s">
        <v>876</v>
      </c>
    </row>
    <row r="137" s="2" customFormat="1">
      <c r="A137" s="37"/>
      <c r="B137" s="38"/>
      <c r="C137" s="39"/>
      <c r="D137" s="210" t="s">
        <v>141</v>
      </c>
      <c r="E137" s="39"/>
      <c r="F137" s="211" t="s">
        <v>242</v>
      </c>
      <c r="G137" s="39"/>
      <c r="H137" s="39"/>
      <c r="I137" s="146"/>
      <c r="J137" s="39"/>
      <c r="K137" s="39"/>
      <c r="L137" s="43"/>
      <c r="M137" s="212"/>
      <c r="N137" s="213"/>
      <c r="O137" s="84"/>
      <c r="P137" s="84"/>
      <c r="Q137" s="84"/>
      <c r="R137" s="84"/>
      <c r="S137" s="84"/>
      <c r="T137" s="85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5" t="s">
        <v>141</v>
      </c>
      <c r="AU137" s="15" t="s">
        <v>80</v>
      </c>
    </row>
    <row r="138" s="2" customFormat="1">
      <c r="A138" s="37"/>
      <c r="B138" s="38"/>
      <c r="C138" s="39"/>
      <c r="D138" s="210" t="s">
        <v>143</v>
      </c>
      <c r="E138" s="39"/>
      <c r="F138" s="214" t="s">
        <v>877</v>
      </c>
      <c r="G138" s="39"/>
      <c r="H138" s="39"/>
      <c r="I138" s="146"/>
      <c r="J138" s="39"/>
      <c r="K138" s="39"/>
      <c r="L138" s="43"/>
      <c r="M138" s="212"/>
      <c r="N138" s="213"/>
      <c r="O138" s="84"/>
      <c r="P138" s="84"/>
      <c r="Q138" s="84"/>
      <c r="R138" s="84"/>
      <c r="S138" s="84"/>
      <c r="T138" s="85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5" t="s">
        <v>143</v>
      </c>
      <c r="AU138" s="15" t="s">
        <v>80</v>
      </c>
    </row>
    <row r="139" s="2" customFormat="1" ht="21.75" customHeight="1">
      <c r="A139" s="37"/>
      <c r="B139" s="38"/>
      <c r="C139" s="197" t="s">
        <v>7</v>
      </c>
      <c r="D139" s="197" t="s">
        <v>134</v>
      </c>
      <c r="E139" s="198" t="s">
        <v>878</v>
      </c>
      <c r="F139" s="199" t="s">
        <v>879</v>
      </c>
      <c r="G139" s="200" t="s">
        <v>240</v>
      </c>
      <c r="H139" s="201">
        <v>6</v>
      </c>
      <c r="I139" s="202"/>
      <c r="J139" s="203">
        <f>ROUND(I139*H139,2)</f>
        <v>0</v>
      </c>
      <c r="K139" s="199" t="s">
        <v>39</v>
      </c>
      <c r="L139" s="43"/>
      <c r="M139" s="204" t="s">
        <v>39</v>
      </c>
      <c r="N139" s="205" t="s">
        <v>53</v>
      </c>
      <c r="O139" s="8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8" t="s">
        <v>138</v>
      </c>
      <c r="AT139" s="208" t="s">
        <v>134</v>
      </c>
      <c r="AU139" s="208" t="s">
        <v>80</v>
      </c>
      <c r="AY139" s="15" t="s">
        <v>139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138</v>
      </c>
      <c r="BK139" s="209">
        <f>ROUND(I139*H139,2)</f>
        <v>0</v>
      </c>
      <c r="BL139" s="15" t="s">
        <v>138</v>
      </c>
      <c r="BM139" s="208" t="s">
        <v>880</v>
      </c>
    </row>
    <row r="140" s="2" customFormat="1">
      <c r="A140" s="37"/>
      <c r="B140" s="38"/>
      <c r="C140" s="39"/>
      <c r="D140" s="210" t="s">
        <v>141</v>
      </c>
      <c r="E140" s="39"/>
      <c r="F140" s="211" t="s">
        <v>881</v>
      </c>
      <c r="G140" s="39"/>
      <c r="H140" s="39"/>
      <c r="I140" s="146"/>
      <c r="J140" s="39"/>
      <c r="K140" s="39"/>
      <c r="L140" s="43"/>
      <c r="M140" s="212"/>
      <c r="N140" s="213"/>
      <c r="O140" s="84"/>
      <c r="P140" s="84"/>
      <c r="Q140" s="84"/>
      <c r="R140" s="84"/>
      <c r="S140" s="84"/>
      <c r="T140" s="85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5" t="s">
        <v>141</v>
      </c>
      <c r="AU140" s="15" t="s">
        <v>80</v>
      </c>
    </row>
    <row r="141" s="2" customFormat="1">
      <c r="A141" s="37"/>
      <c r="B141" s="38"/>
      <c r="C141" s="39"/>
      <c r="D141" s="210" t="s">
        <v>143</v>
      </c>
      <c r="E141" s="39"/>
      <c r="F141" s="214" t="s">
        <v>882</v>
      </c>
      <c r="G141" s="39"/>
      <c r="H141" s="39"/>
      <c r="I141" s="146"/>
      <c r="J141" s="39"/>
      <c r="K141" s="39"/>
      <c r="L141" s="43"/>
      <c r="M141" s="212"/>
      <c r="N141" s="213"/>
      <c r="O141" s="84"/>
      <c r="P141" s="84"/>
      <c r="Q141" s="84"/>
      <c r="R141" s="84"/>
      <c r="S141" s="84"/>
      <c r="T141" s="85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5" t="s">
        <v>143</v>
      </c>
      <c r="AU141" s="15" t="s">
        <v>80</v>
      </c>
    </row>
    <row r="142" s="2" customFormat="1" ht="21.75" customHeight="1">
      <c r="A142" s="37"/>
      <c r="B142" s="38"/>
      <c r="C142" s="197" t="s">
        <v>257</v>
      </c>
      <c r="D142" s="197" t="s">
        <v>134</v>
      </c>
      <c r="E142" s="198" t="s">
        <v>883</v>
      </c>
      <c r="F142" s="199" t="s">
        <v>884</v>
      </c>
      <c r="G142" s="200" t="s">
        <v>240</v>
      </c>
      <c r="H142" s="201">
        <v>3</v>
      </c>
      <c r="I142" s="202"/>
      <c r="J142" s="203">
        <f>ROUND(I142*H142,2)</f>
        <v>0</v>
      </c>
      <c r="K142" s="199" t="s">
        <v>39</v>
      </c>
      <c r="L142" s="43"/>
      <c r="M142" s="204" t="s">
        <v>39</v>
      </c>
      <c r="N142" s="205" t="s">
        <v>53</v>
      </c>
      <c r="O142" s="84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8" t="s">
        <v>138</v>
      </c>
      <c r="AT142" s="208" t="s">
        <v>134</v>
      </c>
      <c r="AU142" s="208" t="s">
        <v>80</v>
      </c>
      <c r="AY142" s="15" t="s">
        <v>139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5" t="s">
        <v>138</v>
      </c>
      <c r="BK142" s="209">
        <f>ROUND(I142*H142,2)</f>
        <v>0</v>
      </c>
      <c r="BL142" s="15" t="s">
        <v>138</v>
      </c>
      <c r="BM142" s="208" t="s">
        <v>885</v>
      </c>
    </row>
    <row r="143" s="2" customFormat="1">
      <c r="A143" s="37"/>
      <c r="B143" s="38"/>
      <c r="C143" s="39"/>
      <c r="D143" s="210" t="s">
        <v>141</v>
      </c>
      <c r="E143" s="39"/>
      <c r="F143" s="211" t="s">
        <v>886</v>
      </c>
      <c r="G143" s="39"/>
      <c r="H143" s="39"/>
      <c r="I143" s="146"/>
      <c r="J143" s="39"/>
      <c r="K143" s="39"/>
      <c r="L143" s="43"/>
      <c r="M143" s="212"/>
      <c r="N143" s="213"/>
      <c r="O143" s="84"/>
      <c r="P143" s="84"/>
      <c r="Q143" s="84"/>
      <c r="R143" s="84"/>
      <c r="S143" s="84"/>
      <c r="T143" s="85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5" t="s">
        <v>141</v>
      </c>
      <c r="AU143" s="15" t="s">
        <v>80</v>
      </c>
    </row>
    <row r="144" s="2" customFormat="1" ht="33" customHeight="1">
      <c r="A144" s="37"/>
      <c r="B144" s="38"/>
      <c r="C144" s="197" t="s">
        <v>263</v>
      </c>
      <c r="D144" s="197" t="s">
        <v>134</v>
      </c>
      <c r="E144" s="198" t="s">
        <v>887</v>
      </c>
      <c r="F144" s="199" t="s">
        <v>888</v>
      </c>
      <c r="G144" s="200" t="s">
        <v>147</v>
      </c>
      <c r="H144" s="201">
        <v>525</v>
      </c>
      <c r="I144" s="202"/>
      <c r="J144" s="203">
        <f>ROUND(I144*H144,2)</f>
        <v>0</v>
      </c>
      <c r="K144" s="199" t="s">
        <v>39</v>
      </c>
      <c r="L144" s="43"/>
      <c r="M144" s="204" t="s">
        <v>39</v>
      </c>
      <c r="N144" s="205" t="s">
        <v>53</v>
      </c>
      <c r="O144" s="84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8" t="s">
        <v>138</v>
      </c>
      <c r="AT144" s="208" t="s">
        <v>134</v>
      </c>
      <c r="AU144" s="208" t="s">
        <v>80</v>
      </c>
      <c r="AY144" s="15" t="s">
        <v>139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138</v>
      </c>
      <c r="BK144" s="209">
        <f>ROUND(I144*H144,2)</f>
        <v>0</v>
      </c>
      <c r="BL144" s="15" t="s">
        <v>138</v>
      </c>
      <c r="BM144" s="208" t="s">
        <v>889</v>
      </c>
    </row>
    <row r="145" s="2" customFormat="1">
      <c r="A145" s="37"/>
      <c r="B145" s="38"/>
      <c r="C145" s="39"/>
      <c r="D145" s="210" t="s">
        <v>141</v>
      </c>
      <c r="E145" s="39"/>
      <c r="F145" s="211" t="s">
        <v>890</v>
      </c>
      <c r="G145" s="39"/>
      <c r="H145" s="39"/>
      <c r="I145" s="146"/>
      <c r="J145" s="39"/>
      <c r="K145" s="39"/>
      <c r="L145" s="43"/>
      <c r="M145" s="212"/>
      <c r="N145" s="213"/>
      <c r="O145" s="84"/>
      <c r="P145" s="84"/>
      <c r="Q145" s="84"/>
      <c r="R145" s="84"/>
      <c r="S145" s="84"/>
      <c r="T145" s="85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5" t="s">
        <v>141</v>
      </c>
      <c r="AU145" s="15" t="s">
        <v>80</v>
      </c>
    </row>
    <row r="146" s="2" customFormat="1">
      <c r="A146" s="37"/>
      <c r="B146" s="38"/>
      <c r="C146" s="39"/>
      <c r="D146" s="210" t="s">
        <v>143</v>
      </c>
      <c r="E146" s="39"/>
      <c r="F146" s="214" t="s">
        <v>891</v>
      </c>
      <c r="G146" s="39"/>
      <c r="H146" s="39"/>
      <c r="I146" s="146"/>
      <c r="J146" s="39"/>
      <c r="K146" s="39"/>
      <c r="L146" s="43"/>
      <c r="M146" s="212"/>
      <c r="N146" s="213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5" t="s">
        <v>143</v>
      </c>
      <c r="AU146" s="15" t="s">
        <v>80</v>
      </c>
    </row>
    <row r="147" s="2" customFormat="1" ht="33" customHeight="1">
      <c r="A147" s="37"/>
      <c r="B147" s="38"/>
      <c r="C147" s="197" t="s">
        <v>268</v>
      </c>
      <c r="D147" s="197" t="s">
        <v>134</v>
      </c>
      <c r="E147" s="198" t="s">
        <v>892</v>
      </c>
      <c r="F147" s="199" t="s">
        <v>893</v>
      </c>
      <c r="G147" s="200" t="s">
        <v>147</v>
      </c>
      <c r="H147" s="201">
        <v>525</v>
      </c>
      <c r="I147" s="202"/>
      <c r="J147" s="203">
        <f>ROUND(I147*H147,2)</f>
        <v>0</v>
      </c>
      <c r="K147" s="199" t="s">
        <v>39</v>
      </c>
      <c r="L147" s="43"/>
      <c r="M147" s="204" t="s">
        <v>39</v>
      </c>
      <c r="N147" s="205" t="s">
        <v>53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8" t="s">
        <v>138</v>
      </c>
      <c r="AT147" s="208" t="s">
        <v>134</v>
      </c>
      <c r="AU147" s="208" t="s">
        <v>80</v>
      </c>
      <c r="AY147" s="15" t="s">
        <v>139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138</v>
      </c>
      <c r="BK147" s="209">
        <f>ROUND(I147*H147,2)</f>
        <v>0</v>
      </c>
      <c r="BL147" s="15" t="s">
        <v>138</v>
      </c>
      <c r="BM147" s="208" t="s">
        <v>894</v>
      </c>
    </row>
    <row r="148" s="2" customFormat="1">
      <c r="A148" s="37"/>
      <c r="B148" s="38"/>
      <c r="C148" s="39"/>
      <c r="D148" s="210" t="s">
        <v>141</v>
      </c>
      <c r="E148" s="39"/>
      <c r="F148" s="211" t="s">
        <v>895</v>
      </c>
      <c r="G148" s="39"/>
      <c r="H148" s="39"/>
      <c r="I148" s="146"/>
      <c r="J148" s="39"/>
      <c r="K148" s="39"/>
      <c r="L148" s="43"/>
      <c r="M148" s="212"/>
      <c r="N148" s="213"/>
      <c r="O148" s="84"/>
      <c r="P148" s="84"/>
      <c r="Q148" s="84"/>
      <c r="R148" s="84"/>
      <c r="S148" s="84"/>
      <c r="T148" s="85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5" t="s">
        <v>141</v>
      </c>
      <c r="AU148" s="15" t="s">
        <v>80</v>
      </c>
    </row>
    <row r="149" s="2" customFormat="1">
      <c r="A149" s="37"/>
      <c r="B149" s="38"/>
      <c r="C149" s="39"/>
      <c r="D149" s="210" t="s">
        <v>143</v>
      </c>
      <c r="E149" s="39"/>
      <c r="F149" s="214" t="s">
        <v>891</v>
      </c>
      <c r="G149" s="39"/>
      <c r="H149" s="39"/>
      <c r="I149" s="146"/>
      <c r="J149" s="39"/>
      <c r="K149" s="39"/>
      <c r="L149" s="43"/>
      <c r="M149" s="212"/>
      <c r="N149" s="213"/>
      <c r="O149" s="84"/>
      <c r="P149" s="84"/>
      <c r="Q149" s="84"/>
      <c r="R149" s="84"/>
      <c r="S149" s="84"/>
      <c r="T149" s="85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5" t="s">
        <v>143</v>
      </c>
      <c r="AU149" s="15" t="s">
        <v>80</v>
      </c>
    </row>
    <row r="150" s="2" customFormat="1" ht="16.5" customHeight="1">
      <c r="A150" s="37"/>
      <c r="B150" s="38"/>
      <c r="C150" s="197" t="s">
        <v>274</v>
      </c>
      <c r="D150" s="197" t="s">
        <v>134</v>
      </c>
      <c r="E150" s="198" t="s">
        <v>896</v>
      </c>
      <c r="F150" s="199" t="s">
        <v>897</v>
      </c>
      <c r="G150" s="200" t="s">
        <v>164</v>
      </c>
      <c r="H150" s="201">
        <v>30</v>
      </c>
      <c r="I150" s="202"/>
      <c r="J150" s="203">
        <f>ROUND(I150*H150,2)</f>
        <v>0</v>
      </c>
      <c r="K150" s="199" t="s">
        <v>39</v>
      </c>
      <c r="L150" s="43"/>
      <c r="M150" s="204" t="s">
        <v>39</v>
      </c>
      <c r="N150" s="205" t="s">
        <v>53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8" t="s">
        <v>138</v>
      </c>
      <c r="AT150" s="208" t="s">
        <v>134</v>
      </c>
      <c r="AU150" s="208" t="s">
        <v>80</v>
      </c>
      <c r="AY150" s="15" t="s">
        <v>139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138</v>
      </c>
      <c r="BK150" s="209">
        <f>ROUND(I150*H150,2)</f>
        <v>0</v>
      </c>
      <c r="BL150" s="15" t="s">
        <v>138</v>
      </c>
      <c r="BM150" s="208" t="s">
        <v>898</v>
      </c>
    </row>
    <row r="151" s="2" customFormat="1">
      <c r="A151" s="37"/>
      <c r="B151" s="38"/>
      <c r="C151" s="39"/>
      <c r="D151" s="210" t="s">
        <v>141</v>
      </c>
      <c r="E151" s="39"/>
      <c r="F151" s="211" t="s">
        <v>899</v>
      </c>
      <c r="G151" s="39"/>
      <c r="H151" s="39"/>
      <c r="I151" s="146"/>
      <c r="J151" s="39"/>
      <c r="K151" s="39"/>
      <c r="L151" s="43"/>
      <c r="M151" s="212"/>
      <c r="N151" s="213"/>
      <c r="O151" s="84"/>
      <c r="P151" s="84"/>
      <c r="Q151" s="84"/>
      <c r="R151" s="84"/>
      <c r="S151" s="84"/>
      <c r="T151" s="85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5" t="s">
        <v>141</v>
      </c>
      <c r="AU151" s="15" t="s">
        <v>80</v>
      </c>
    </row>
    <row r="152" s="2" customFormat="1">
      <c r="A152" s="37"/>
      <c r="B152" s="38"/>
      <c r="C152" s="39"/>
      <c r="D152" s="210" t="s">
        <v>143</v>
      </c>
      <c r="E152" s="39"/>
      <c r="F152" s="214" t="s">
        <v>900</v>
      </c>
      <c r="G152" s="39"/>
      <c r="H152" s="39"/>
      <c r="I152" s="146"/>
      <c r="J152" s="39"/>
      <c r="K152" s="39"/>
      <c r="L152" s="43"/>
      <c r="M152" s="212"/>
      <c r="N152" s="213"/>
      <c r="O152" s="84"/>
      <c r="P152" s="84"/>
      <c r="Q152" s="84"/>
      <c r="R152" s="84"/>
      <c r="S152" s="84"/>
      <c r="T152" s="85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5" t="s">
        <v>143</v>
      </c>
      <c r="AU152" s="15" t="s">
        <v>80</v>
      </c>
    </row>
    <row r="153" s="2" customFormat="1" ht="16.5" customHeight="1">
      <c r="A153" s="37"/>
      <c r="B153" s="38"/>
      <c r="C153" s="197" t="s">
        <v>280</v>
      </c>
      <c r="D153" s="197" t="s">
        <v>134</v>
      </c>
      <c r="E153" s="198" t="s">
        <v>775</v>
      </c>
      <c r="F153" s="199" t="s">
        <v>776</v>
      </c>
      <c r="G153" s="200" t="s">
        <v>164</v>
      </c>
      <c r="H153" s="201">
        <v>30</v>
      </c>
      <c r="I153" s="202"/>
      <c r="J153" s="203">
        <f>ROUND(I153*H153,2)</f>
        <v>0</v>
      </c>
      <c r="K153" s="199" t="s">
        <v>39</v>
      </c>
      <c r="L153" s="43"/>
      <c r="M153" s="204" t="s">
        <v>39</v>
      </c>
      <c r="N153" s="205" t="s">
        <v>53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8" t="s">
        <v>138</v>
      </c>
      <c r="AT153" s="208" t="s">
        <v>134</v>
      </c>
      <c r="AU153" s="208" t="s">
        <v>80</v>
      </c>
      <c r="AY153" s="15" t="s">
        <v>139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138</v>
      </c>
      <c r="BK153" s="209">
        <f>ROUND(I153*H153,2)</f>
        <v>0</v>
      </c>
      <c r="BL153" s="15" t="s">
        <v>138</v>
      </c>
      <c r="BM153" s="208" t="s">
        <v>901</v>
      </c>
    </row>
    <row r="154" s="2" customFormat="1">
      <c r="A154" s="37"/>
      <c r="B154" s="38"/>
      <c r="C154" s="39"/>
      <c r="D154" s="210" t="s">
        <v>141</v>
      </c>
      <c r="E154" s="39"/>
      <c r="F154" s="211" t="s">
        <v>778</v>
      </c>
      <c r="G154" s="39"/>
      <c r="H154" s="39"/>
      <c r="I154" s="146"/>
      <c r="J154" s="39"/>
      <c r="K154" s="39"/>
      <c r="L154" s="43"/>
      <c r="M154" s="212"/>
      <c r="N154" s="213"/>
      <c r="O154" s="84"/>
      <c r="P154" s="84"/>
      <c r="Q154" s="84"/>
      <c r="R154" s="84"/>
      <c r="S154" s="84"/>
      <c r="T154" s="8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5" t="s">
        <v>141</v>
      </c>
      <c r="AU154" s="15" t="s">
        <v>80</v>
      </c>
    </row>
    <row r="155" s="2" customFormat="1">
      <c r="A155" s="37"/>
      <c r="B155" s="38"/>
      <c r="C155" s="39"/>
      <c r="D155" s="210" t="s">
        <v>143</v>
      </c>
      <c r="E155" s="39"/>
      <c r="F155" s="214" t="s">
        <v>900</v>
      </c>
      <c r="G155" s="39"/>
      <c r="H155" s="39"/>
      <c r="I155" s="146"/>
      <c r="J155" s="39"/>
      <c r="K155" s="39"/>
      <c r="L155" s="43"/>
      <c r="M155" s="212"/>
      <c r="N155" s="213"/>
      <c r="O155" s="84"/>
      <c r="P155" s="84"/>
      <c r="Q155" s="84"/>
      <c r="R155" s="84"/>
      <c r="S155" s="84"/>
      <c r="T155" s="85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5" t="s">
        <v>143</v>
      </c>
      <c r="AU155" s="15" t="s">
        <v>80</v>
      </c>
    </row>
    <row r="156" s="2" customFormat="1" ht="16.5" customHeight="1">
      <c r="A156" s="37"/>
      <c r="B156" s="38"/>
      <c r="C156" s="197" t="s">
        <v>286</v>
      </c>
      <c r="D156" s="197" t="s">
        <v>134</v>
      </c>
      <c r="E156" s="198" t="s">
        <v>902</v>
      </c>
      <c r="F156" s="199" t="s">
        <v>903</v>
      </c>
      <c r="G156" s="200" t="s">
        <v>164</v>
      </c>
      <c r="H156" s="201">
        <v>10</v>
      </c>
      <c r="I156" s="202"/>
      <c r="J156" s="203">
        <f>ROUND(I156*H156,2)</f>
        <v>0</v>
      </c>
      <c r="K156" s="199" t="s">
        <v>39</v>
      </c>
      <c r="L156" s="43"/>
      <c r="M156" s="204" t="s">
        <v>39</v>
      </c>
      <c r="N156" s="205" t="s">
        <v>53</v>
      </c>
      <c r="O156" s="84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8" t="s">
        <v>138</v>
      </c>
      <c r="AT156" s="208" t="s">
        <v>134</v>
      </c>
      <c r="AU156" s="208" t="s">
        <v>80</v>
      </c>
      <c r="AY156" s="15" t="s">
        <v>139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5" t="s">
        <v>138</v>
      </c>
      <c r="BK156" s="209">
        <f>ROUND(I156*H156,2)</f>
        <v>0</v>
      </c>
      <c r="BL156" s="15" t="s">
        <v>138</v>
      </c>
      <c r="BM156" s="208" t="s">
        <v>904</v>
      </c>
    </row>
    <row r="157" s="2" customFormat="1">
      <c r="A157" s="37"/>
      <c r="B157" s="38"/>
      <c r="C157" s="39"/>
      <c r="D157" s="210" t="s">
        <v>141</v>
      </c>
      <c r="E157" s="39"/>
      <c r="F157" s="211" t="s">
        <v>905</v>
      </c>
      <c r="G157" s="39"/>
      <c r="H157" s="39"/>
      <c r="I157" s="146"/>
      <c r="J157" s="39"/>
      <c r="K157" s="39"/>
      <c r="L157" s="43"/>
      <c r="M157" s="212"/>
      <c r="N157" s="213"/>
      <c r="O157" s="84"/>
      <c r="P157" s="84"/>
      <c r="Q157" s="84"/>
      <c r="R157" s="84"/>
      <c r="S157" s="84"/>
      <c r="T157" s="85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5" t="s">
        <v>141</v>
      </c>
      <c r="AU157" s="15" t="s">
        <v>80</v>
      </c>
    </row>
    <row r="158" s="2" customFormat="1">
      <c r="A158" s="37"/>
      <c r="B158" s="38"/>
      <c r="C158" s="39"/>
      <c r="D158" s="210" t="s">
        <v>143</v>
      </c>
      <c r="E158" s="39"/>
      <c r="F158" s="214" t="s">
        <v>906</v>
      </c>
      <c r="G158" s="39"/>
      <c r="H158" s="39"/>
      <c r="I158" s="146"/>
      <c r="J158" s="39"/>
      <c r="K158" s="39"/>
      <c r="L158" s="43"/>
      <c r="M158" s="212"/>
      <c r="N158" s="213"/>
      <c r="O158" s="84"/>
      <c r="P158" s="84"/>
      <c r="Q158" s="84"/>
      <c r="R158" s="84"/>
      <c r="S158" s="84"/>
      <c r="T158" s="85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5" t="s">
        <v>143</v>
      </c>
      <c r="AU158" s="15" t="s">
        <v>80</v>
      </c>
    </row>
    <row r="159" s="2" customFormat="1" ht="16.5" customHeight="1">
      <c r="A159" s="37"/>
      <c r="B159" s="38"/>
      <c r="C159" s="197" t="s">
        <v>291</v>
      </c>
      <c r="D159" s="197" t="s">
        <v>134</v>
      </c>
      <c r="E159" s="198" t="s">
        <v>907</v>
      </c>
      <c r="F159" s="199" t="s">
        <v>908</v>
      </c>
      <c r="G159" s="200" t="s">
        <v>147</v>
      </c>
      <c r="H159" s="201">
        <v>375</v>
      </c>
      <c r="I159" s="202"/>
      <c r="J159" s="203">
        <f>ROUND(I159*H159,2)</f>
        <v>0</v>
      </c>
      <c r="K159" s="199" t="s">
        <v>39</v>
      </c>
      <c r="L159" s="43"/>
      <c r="M159" s="204" t="s">
        <v>39</v>
      </c>
      <c r="N159" s="205" t="s">
        <v>53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8" t="s">
        <v>138</v>
      </c>
      <c r="AT159" s="208" t="s">
        <v>134</v>
      </c>
      <c r="AU159" s="208" t="s">
        <v>80</v>
      </c>
      <c r="AY159" s="15" t="s">
        <v>139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138</v>
      </c>
      <c r="BK159" s="209">
        <f>ROUND(I159*H159,2)</f>
        <v>0</v>
      </c>
      <c r="BL159" s="15" t="s">
        <v>138</v>
      </c>
      <c r="BM159" s="208" t="s">
        <v>909</v>
      </c>
    </row>
    <row r="160" s="2" customFormat="1">
      <c r="A160" s="37"/>
      <c r="B160" s="38"/>
      <c r="C160" s="39"/>
      <c r="D160" s="210" t="s">
        <v>141</v>
      </c>
      <c r="E160" s="39"/>
      <c r="F160" s="211" t="s">
        <v>910</v>
      </c>
      <c r="G160" s="39"/>
      <c r="H160" s="39"/>
      <c r="I160" s="146"/>
      <c r="J160" s="39"/>
      <c r="K160" s="39"/>
      <c r="L160" s="43"/>
      <c r="M160" s="212"/>
      <c r="N160" s="213"/>
      <c r="O160" s="84"/>
      <c r="P160" s="84"/>
      <c r="Q160" s="84"/>
      <c r="R160" s="84"/>
      <c r="S160" s="84"/>
      <c r="T160" s="85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5" t="s">
        <v>141</v>
      </c>
      <c r="AU160" s="15" t="s">
        <v>80</v>
      </c>
    </row>
    <row r="161" s="2" customFormat="1">
      <c r="A161" s="37"/>
      <c r="B161" s="38"/>
      <c r="C161" s="39"/>
      <c r="D161" s="210" t="s">
        <v>143</v>
      </c>
      <c r="E161" s="39"/>
      <c r="F161" s="214" t="s">
        <v>911</v>
      </c>
      <c r="G161" s="39"/>
      <c r="H161" s="39"/>
      <c r="I161" s="146"/>
      <c r="J161" s="39"/>
      <c r="K161" s="39"/>
      <c r="L161" s="43"/>
      <c r="M161" s="212"/>
      <c r="N161" s="213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5" t="s">
        <v>143</v>
      </c>
      <c r="AU161" s="15" t="s">
        <v>80</v>
      </c>
    </row>
    <row r="162" s="2" customFormat="1" ht="16.5" customHeight="1">
      <c r="A162" s="37"/>
      <c r="B162" s="38"/>
      <c r="C162" s="197" t="s">
        <v>296</v>
      </c>
      <c r="D162" s="197" t="s">
        <v>134</v>
      </c>
      <c r="E162" s="198" t="s">
        <v>912</v>
      </c>
      <c r="F162" s="199" t="s">
        <v>913</v>
      </c>
      <c r="G162" s="200" t="s">
        <v>147</v>
      </c>
      <c r="H162" s="201">
        <v>12</v>
      </c>
      <c r="I162" s="202"/>
      <c r="J162" s="203">
        <f>ROUND(I162*H162,2)</f>
        <v>0</v>
      </c>
      <c r="K162" s="199" t="s">
        <v>39</v>
      </c>
      <c r="L162" s="43"/>
      <c r="M162" s="204" t="s">
        <v>39</v>
      </c>
      <c r="N162" s="205" t="s">
        <v>53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8" t="s">
        <v>138</v>
      </c>
      <c r="AT162" s="208" t="s">
        <v>134</v>
      </c>
      <c r="AU162" s="208" t="s">
        <v>80</v>
      </c>
      <c r="AY162" s="15" t="s">
        <v>139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138</v>
      </c>
      <c r="BK162" s="209">
        <f>ROUND(I162*H162,2)</f>
        <v>0</v>
      </c>
      <c r="BL162" s="15" t="s">
        <v>138</v>
      </c>
      <c r="BM162" s="208" t="s">
        <v>914</v>
      </c>
    </row>
    <row r="163" s="2" customFormat="1">
      <c r="A163" s="37"/>
      <c r="B163" s="38"/>
      <c r="C163" s="39"/>
      <c r="D163" s="210" t="s">
        <v>141</v>
      </c>
      <c r="E163" s="39"/>
      <c r="F163" s="211" t="s">
        <v>915</v>
      </c>
      <c r="G163" s="39"/>
      <c r="H163" s="39"/>
      <c r="I163" s="146"/>
      <c r="J163" s="39"/>
      <c r="K163" s="39"/>
      <c r="L163" s="43"/>
      <c r="M163" s="212"/>
      <c r="N163" s="213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5" t="s">
        <v>141</v>
      </c>
      <c r="AU163" s="15" t="s">
        <v>80</v>
      </c>
    </row>
    <row r="164" s="2" customFormat="1">
      <c r="A164" s="37"/>
      <c r="B164" s="38"/>
      <c r="C164" s="39"/>
      <c r="D164" s="210" t="s">
        <v>143</v>
      </c>
      <c r="E164" s="39"/>
      <c r="F164" s="214" t="s">
        <v>916</v>
      </c>
      <c r="G164" s="39"/>
      <c r="H164" s="39"/>
      <c r="I164" s="146"/>
      <c r="J164" s="39"/>
      <c r="K164" s="39"/>
      <c r="L164" s="43"/>
      <c r="M164" s="212"/>
      <c r="N164" s="213"/>
      <c r="O164" s="84"/>
      <c r="P164" s="84"/>
      <c r="Q164" s="84"/>
      <c r="R164" s="84"/>
      <c r="S164" s="84"/>
      <c r="T164" s="85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5" t="s">
        <v>143</v>
      </c>
      <c r="AU164" s="15" t="s">
        <v>80</v>
      </c>
    </row>
    <row r="165" s="2" customFormat="1" ht="21.75" customHeight="1">
      <c r="A165" s="37"/>
      <c r="B165" s="38"/>
      <c r="C165" s="197" t="s">
        <v>301</v>
      </c>
      <c r="D165" s="197" t="s">
        <v>134</v>
      </c>
      <c r="E165" s="198" t="s">
        <v>917</v>
      </c>
      <c r="F165" s="199" t="s">
        <v>918</v>
      </c>
      <c r="G165" s="200" t="s">
        <v>137</v>
      </c>
      <c r="H165" s="201">
        <v>1875</v>
      </c>
      <c r="I165" s="202"/>
      <c r="J165" s="203">
        <f>ROUND(I165*H165,2)</f>
        <v>0</v>
      </c>
      <c r="K165" s="199" t="s">
        <v>39</v>
      </c>
      <c r="L165" s="43"/>
      <c r="M165" s="204" t="s">
        <v>39</v>
      </c>
      <c r="N165" s="205" t="s">
        <v>53</v>
      </c>
      <c r="O165" s="84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8" t="s">
        <v>138</v>
      </c>
      <c r="AT165" s="208" t="s">
        <v>134</v>
      </c>
      <c r="AU165" s="208" t="s">
        <v>80</v>
      </c>
      <c r="AY165" s="15" t="s">
        <v>139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138</v>
      </c>
      <c r="BK165" s="209">
        <f>ROUND(I165*H165,2)</f>
        <v>0</v>
      </c>
      <c r="BL165" s="15" t="s">
        <v>138</v>
      </c>
      <c r="BM165" s="208" t="s">
        <v>919</v>
      </c>
    </row>
    <row r="166" s="2" customFormat="1">
      <c r="A166" s="37"/>
      <c r="B166" s="38"/>
      <c r="C166" s="39"/>
      <c r="D166" s="210" t="s">
        <v>141</v>
      </c>
      <c r="E166" s="39"/>
      <c r="F166" s="211" t="s">
        <v>920</v>
      </c>
      <c r="G166" s="39"/>
      <c r="H166" s="39"/>
      <c r="I166" s="146"/>
      <c r="J166" s="39"/>
      <c r="K166" s="39"/>
      <c r="L166" s="43"/>
      <c r="M166" s="212"/>
      <c r="N166" s="213"/>
      <c r="O166" s="84"/>
      <c r="P166" s="84"/>
      <c r="Q166" s="84"/>
      <c r="R166" s="84"/>
      <c r="S166" s="84"/>
      <c r="T166" s="85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5" t="s">
        <v>141</v>
      </c>
      <c r="AU166" s="15" t="s">
        <v>80</v>
      </c>
    </row>
    <row r="167" s="2" customFormat="1">
      <c r="A167" s="37"/>
      <c r="B167" s="38"/>
      <c r="C167" s="39"/>
      <c r="D167" s="210" t="s">
        <v>143</v>
      </c>
      <c r="E167" s="39"/>
      <c r="F167" s="214" t="s">
        <v>921</v>
      </c>
      <c r="G167" s="39"/>
      <c r="H167" s="39"/>
      <c r="I167" s="146"/>
      <c r="J167" s="39"/>
      <c r="K167" s="39"/>
      <c r="L167" s="43"/>
      <c r="M167" s="212"/>
      <c r="N167" s="213"/>
      <c r="O167" s="84"/>
      <c r="P167" s="84"/>
      <c r="Q167" s="84"/>
      <c r="R167" s="84"/>
      <c r="S167" s="84"/>
      <c r="T167" s="85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5" t="s">
        <v>143</v>
      </c>
      <c r="AU167" s="15" t="s">
        <v>80</v>
      </c>
    </row>
    <row r="168" s="2" customFormat="1" ht="16.5" customHeight="1">
      <c r="A168" s="37"/>
      <c r="B168" s="38"/>
      <c r="C168" s="197" t="s">
        <v>307</v>
      </c>
      <c r="D168" s="197" t="s">
        <v>134</v>
      </c>
      <c r="E168" s="198" t="s">
        <v>922</v>
      </c>
      <c r="F168" s="199" t="s">
        <v>923</v>
      </c>
      <c r="G168" s="200" t="s">
        <v>154</v>
      </c>
      <c r="H168" s="201">
        <v>2</v>
      </c>
      <c r="I168" s="202"/>
      <c r="J168" s="203">
        <f>ROUND(I168*H168,2)</f>
        <v>0</v>
      </c>
      <c r="K168" s="199" t="s">
        <v>39</v>
      </c>
      <c r="L168" s="43"/>
      <c r="M168" s="204" t="s">
        <v>39</v>
      </c>
      <c r="N168" s="205" t="s">
        <v>53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8" t="s">
        <v>138</v>
      </c>
      <c r="AT168" s="208" t="s">
        <v>134</v>
      </c>
      <c r="AU168" s="208" t="s">
        <v>80</v>
      </c>
      <c r="AY168" s="15" t="s">
        <v>139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5" t="s">
        <v>138</v>
      </c>
      <c r="BK168" s="209">
        <f>ROUND(I168*H168,2)</f>
        <v>0</v>
      </c>
      <c r="BL168" s="15" t="s">
        <v>138</v>
      </c>
      <c r="BM168" s="208" t="s">
        <v>924</v>
      </c>
    </row>
    <row r="169" s="2" customFormat="1">
      <c r="A169" s="37"/>
      <c r="B169" s="38"/>
      <c r="C169" s="39"/>
      <c r="D169" s="210" t="s">
        <v>141</v>
      </c>
      <c r="E169" s="39"/>
      <c r="F169" s="211" t="s">
        <v>925</v>
      </c>
      <c r="G169" s="39"/>
      <c r="H169" s="39"/>
      <c r="I169" s="146"/>
      <c r="J169" s="39"/>
      <c r="K169" s="39"/>
      <c r="L169" s="43"/>
      <c r="M169" s="212"/>
      <c r="N169" s="213"/>
      <c r="O169" s="84"/>
      <c r="P169" s="84"/>
      <c r="Q169" s="84"/>
      <c r="R169" s="84"/>
      <c r="S169" s="84"/>
      <c r="T169" s="85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5" t="s">
        <v>141</v>
      </c>
      <c r="AU169" s="15" t="s">
        <v>80</v>
      </c>
    </row>
    <row r="170" s="2" customFormat="1">
      <c r="A170" s="37"/>
      <c r="B170" s="38"/>
      <c r="C170" s="39"/>
      <c r="D170" s="210" t="s">
        <v>143</v>
      </c>
      <c r="E170" s="39"/>
      <c r="F170" s="214" t="s">
        <v>926</v>
      </c>
      <c r="G170" s="39"/>
      <c r="H170" s="39"/>
      <c r="I170" s="146"/>
      <c r="J170" s="39"/>
      <c r="K170" s="39"/>
      <c r="L170" s="43"/>
      <c r="M170" s="212"/>
      <c r="N170" s="213"/>
      <c r="O170" s="84"/>
      <c r="P170" s="84"/>
      <c r="Q170" s="84"/>
      <c r="R170" s="84"/>
      <c r="S170" s="84"/>
      <c r="T170" s="85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5" t="s">
        <v>143</v>
      </c>
      <c r="AU170" s="15" t="s">
        <v>80</v>
      </c>
    </row>
    <row r="171" s="2" customFormat="1" ht="16.5" customHeight="1">
      <c r="A171" s="37"/>
      <c r="B171" s="38"/>
      <c r="C171" s="197" t="s">
        <v>312</v>
      </c>
      <c r="D171" s="197" t="s">
        <v>134</v>
      </c>
      <c r="E171" s="198" t="s">
        <v>922</v>
      </c>
      <c r="F171" s="199" t="s">
        <v>923</v>
      </c>
      <c r="G171" s="200" t="s">
        <v>154</v>
      </c>
      <c r="H171" s="201">
        <v>562.5</v>
      </c>
      <c r="I171" s="202"/>
      <c r="J171" s="203">
        <f>ROUND(I171*H171,2)</f>
        <v>0</v>
      </c>
      <c r="K171" s="199" t="s">
        <v>39</v>
      </c>
      <c r="L171" s="43"/>
      <c r="M171" s="204" t="s">
        <v>39</v>
      </c>
      <c r="N171" s="205" t="s">
        <v>53</v>
      </c>
      <c r="O171" s="84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8" t="s">
        <v>138</v>
      </c>
      <c r="AT171" s="208" t="s">
        <v>134</v>
      </c>
      <c r="AU171" s="208" t="s">
        <v>80</v>
      </c>
      <c r="AY171" s="15" t="s">
        <v>139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138</v>
      </c>
      <c r="BK171" s="209">
        <f>ROUND(I171*H171,2)</f>
        <v>0</v>
      </c>
      <c r="BL171" s="15" t="s">
        <v>138</v>
      </c>
      <c r="BM171" s="208" t="s">
        <v>927</v>
      </c>
    </row>
    <row r="172" s="2" customFormat="1">
      <c r="A172" s="37"/>
      <c r="B172" s="38"/>
      <c r="C172" s="39"/>
      <c r="D172" s="210" t="s">
        <v>141</v>
      </c>
      <c r="E172" s="39"/>
      <c r="F172" s="211" t="s">
        <v>925</v>
      </c>
      <c r="G172" s="39"/>
      <c r="H172" s="39"/>
      <c r="I172" s="146"/>
      <c r="J172" s="39"/>
      <c r="K172" s="39"/>
      <c r="L172" s="43"/>
      <c r="M172" s="212"/>
      <c r="N172" s="213"/>
      <c r="O172" s="84"/>
      <c r="P172" s="84"/>
      <c r="Q172" s="84"/>
      <c r="R172" s="84"/>
      <c r="S172" s="84"/>
      <c r="T172" s="85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5" t="s">
        <v>141</v>
      </c>
      <c r="AU172" s="15" t="s">
        <v>80</v>
      </c>
    </row>
    <row r="173" s="2" customFormat="1">
      <c r="A173" s="37"/>
      <c r="B173" s="38"/>
      <c r="C173" s="39"/>
      <c r="D173" s="210" t="s">
        <v>143</v>
      </c>
      <c r="E173" s="39"/>
      <c r="F173" s="214" t="s">
        <v>911</v>
      </c>
      <c r="G173" s="39"/>
      <c r="H173" s="39"/>
      <c r="I173" s="146"/>
      <c r="J173" s="39"/>
      <c r="K173" s="39"/>
      <c r="L173" s="43"/>
      <c r="M173" s="212"/>
      <c r="N173" s="213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5" t="s">
        <v>143</v>
      </c>
      <c r="AU173" s="15" t="s">
        <v>80</v>
      </c>
    </row>
    <row r="174" s="2" customFormat="1" ht="16.5" customHeight="1">
      <c r="A174" s="37"/>
      <c r="B174" s="38"/>
      <c r="C174" s="197" t="s">
        <v>317</v>
      </c>
      <c r="D174" s="197" t="s">
        <v>134</v>
      </c>
      <c r="E174" s="198" t="s">
        <v>922</v>
      </c>
      <c r="F174" s="199" t="s">
        <v>923</v>
      </c>
      <c r="G174" s="200" t="s">
        <v>154</v>
      </c>
      <c r="H174" s="201">
        <v>20</v>
      </c>
      <c r="I174" s="202"/>
      <c r="J174" s="203">
        <f>ROUND(I174*H174,2)</f>
        <v>0</v>
      </c>
      <c r="K174" s="199" t="s">
        <v>39</v>
      </c>
      <c r="L174" s="43"/>
      <c r="M174" s="204" t="s">
        <v>39</v>
      </c>
      <c r="N174" s="205" t="s">
        <v>53</v>
      </c>
      <c r="O174" s="84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8" t="s">
        <v>138</v>
      </c>
      <c r="AT174" s="208" t="s">
        <v>134</v>
      </c>
      <c r="AU174" s="208" t="s">
        <v>80</v>
      </c>
      <c r="AY174" s="15" t="s">
        <v>139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138</v>
      </c>
      <c r="BK174" s="209">
        <f>ROUND(I174*H174,2)</f>
        <v>0</v>
      </c>
      <c r="BL174" s="15" t="s">
        <v>138</v>
      </c>
      <c r="BM174" s="208" t="s">
        <v>928</v>
      </c>
    </row>
    <row r="175" s="2" customFormat="1">
      <c r="A175" s="37"/>
      <c r="B175" s="38"/>
      <c r="C175" s="39"/>
      <c r="D175" s="210" t="s">
        <v>141</v>
      </c>
      <c r="E175" s="39"/>
      <c r="F175" s="211" t="s">
        <v>925</v>
      </c>
      <c r="G175" s="39"/>
      <c r="H175" s="39"/>
      <c r="I175" s="146"/>
      <c r="J175" s="39"/>
      <c r="K175" s="39"/>
      <c r="L175" s="43"/>
      <c r="M175" s="212"/>
      <c r="N175" s="213"/>
      <c r="O175" s="84"/>
      <c r="P175" s="84"/>
      <c r="Q175" s="84"/>
      <c r="R175" s="84"/>
      <c r="S175" s="84"/>
      <c r="T175" s="85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5" t="s">
        <v>141</v>
      </c>
      <c r="AU175" s="15" t="s">
        <v>80</v>
      </c>
    </row>
    <row r="176" s="2" customFormat="1">
      <c r="A176" s="37"/>
      <c r="B176" s="38"/>
      <c r="C176" s="39"/>
      <c r="D176" s="210" t="s">
        <v>143</v>
      </c>
      <c r="E176" s="39"/>
      <c r="F176" s="214" t="s">
        <v>929</v>
      </c>
      <c r="G176" s="39"/>
      <c r="H176" s="39"/>
      <c r="I176" s="146"/>
      <c r="J176" s="39"/>
      <c r="K176" s="39"/>
      <c r="L176" s="43"/>
      <c r="M176" s="212"/>
      <c r="N176" s="213"/>
      <c r="O176" s="84"/>
      <c r="P176" s="84"/>
      <c r="Q176" s="84"/>
      <c r="R176" s="84"/>
      <c r="S176" s="84"/>
      <c r="T176" s="85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5" t="s">
        <v>143</v>
      </c>
      <c r="AU176" s="15" t="s">
        <v>80</v>
      </c>
    </row>
    <row r="177" s="2" customFormat="1" ht="21.75" customHeight="1">
      <c r="A177" s="37"/>
      <c r="B177" s="38"/>
      <c r="C177" s="197" t="s">
        <v>323</v>
      </c>
      <c r="D177" s="197" t="s">
        <v>134</v>
      </c>
      <c r="E177" s="198" t="s">
        <v>930</v>
      </c>
      <c r="F177" s="199" t="s">
        <v>931</v>
      </c>
      <c r="G177" s="200" t="s">
        <v>154</v>
      </c>
      <c r="H177" s="201">
        <v>562.5</v>
      </c>
      <c r="I177" s="202"/>
      <c r="J177" s="203">
        <f>ROUND(I177*H177,2)</f>
        <v>0</v>
      </c>
      <c r="K177" s="199" t="s">
        <v>39</v>
      </c>
      <c r="L177" s="43"/>
      <c r="M177" s="204" t="s">
        <v>39</v>
      </c>
      <c r="N177" s="205" t="s">
        <v>53</v>
      </c>
      <c r="O177" s="84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8" t="s">
        <v>138</v>
      </c>
      <c r="AT177" s="208" t="s">
        <v>134</v>
      </c>
      <c r="AU177" s="208" t="s">
        <v>80</v>
      </c>
      <c r="AY177" s="15" t="s">
        <v>139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138</v>
      </c>
      <c r="BK177" s="209">
        <f>ROUND(I177*H177,2)</f>
        <v>0</v>
      </c>
      <c r="BL177" s="15" t="s">
        <v>138</v>
      </c>
      <c r="BM177" s="208" t="s">
        <v>932</v>
      </c>
    </row>
    <row r="178" s="2" customFormat="1">
      <c r="A178" s="37"/>
      <c r="B178" s="38"/>
      <c r="C178" s="39"/>
      <c r="D178" s="210" t="s">
        <v>141</v>
      </c>
      <c r="E178" s="39"/>
      <c r="F178" s="211" t="s">
        <v>933</v>
      </c>
      <c r="G178" s="39"/>
      <c r="H178" s="39"/>
      <c r="I178" s="146"/>
      <c r="J178" s="39"/>
      <c r="K178" s="39"/>
      <c r="L178" s="43"/>
      <c r="M178" s="212"/>
      <c r="N178" s="213"/>
      <c r="O178" s="84"/>
      <c r="P178" s="84"/>
      <c r="Q178" s="84"/>
      <c r="R178" s="84"/>
      <c r="S178" s="84"/>
      <c r="T178" s="85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5" t="s">
        <v>141</v>
      </c>
      <c r="AU178" s="15" t="s">
        <v>80</v>
      </c>
    </row>
    <row r="179" s="2" customFormat="1">
      <c r="A179" s="37"/>
      <c r="B179" s="38"/>
      <c r="C179" s="39"/>
      <c r="D179" s="210" t="s">
        <v>143</v>
      </c>
      <c r="E179" s="39"/>
      <c r="F179" s="214" t="s">
        <v>934</v>
      </c>
      <c r="G179" s="39"/>
      <c r="H179" s="39"/>
      <c r="I179" s="146"/>
      <c r="J179" s="39"/>
      <c r="K179" s="39"/>
      <c r="L179" s="43"/>
      <c r="M179" s="212"/>
      <c r="N179" s="213"/>
      <c r="O179" s="84"/>
      <c r="P179" s="84"/>
      <c r="Q179" s="84"/>
      <c r="R179" s="84"/>
      <c r="S179" s="84"/>
      <c r="T179" s="85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5" t="s">
        <v>143</v>
      </c>
      <c r="AU179" s="15" t="s">
        <v>80</v>
      </c>
    </row>
    <row r="180" s="2" customFormat="1" ht="21.75" customHeight="1">
      <c r="A180" s="37"/>
      <c r="B180" s="38"/>
      <c r="C180" s="197" t="s">
        <v>328</v>
      </c>
      <c r="D180" s="197" t="s">
        <v>134</v>
      </c>
      <c r="E180" s="198" t="s">
        <v>324</v>
      </c>
      <c r="F180" s="199" t="s">
        <v>325</v>
      </c>
      <c r="G180" s="200" t="s">
        <v>277</v>
      </c>
      <c r="H180" s="201">
        <v>241</v>
      </c>
      <c r="I180" s="202"/>
      <c r="J180" s="203">
        <f>ROUND(I180*H180,2)</f>
        <v>0</v>
      </c>
      <c r="K180" s="199" t="s">
        <v>39</v>
      </c>
      <c r="L180" s="43"/>
      <c r="M180" s="204" t="s">
        <v>39</v>
      </c>
      <c r="N180" s="205" t="s">
        <v>53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8" t="s">
        <v>138</v>
      </c>
      <c r="AT180" s="208" t="s">
        <v>134</v>
      </c>
      <c r="AU180" s="208" t="s">
        <v>80</v>
      </c>
      <c r="AY180" s="15" t="s">
        <v>139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138</v>
      </c>
      <c r="BK180" s="209">
        <f>ROUND(I180*H180,2)</f>
        <v>0</v>
      </c>
      <c r="BL180" s="15" t="s">
        <v>138</v>
      </c>
      <c r="BM180" s="208" t="s">
        <v>935</v>
      </c>
    </row>
    <row r="181" s="2" customFormat="1">
      <c r="A181" s="37"/>
      <c r="B181" s="38"/>
      <c r="C181" s="39"/>
      <c r="D181" s="210" t="s">
        <v>141</v>
      </c>
      <c r="E181" s="39"/>
      <c r="F181" s="211" t="s">
        <v>327</v>
      </c>
      <c r="G181" s="39"/>
      <c r="H181" s="39"/>
      <c r="I181" s="146"/>
      <c r="J181" s="39"/>
      <c r="K181" s="39"/>
      <c r="L181" s="43"/>
      <c r="M181" s="212"/>
      <c r="N181" s="213"/>
      <c r="O181" s="84"/>
      <c r="P181" s="84"/>
      <c r="Q181" s="84"/>
      <c r="R181" s="84"/>
      <c r="S181" s="84"/>
      <c r="T181" s="85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5" t="s">
        <v>141</v>
      </c>
      <c r="AU181" s="15" t="s">
        <v>80</v>
      </c>
    </row>
    <row r="182" s="2" customFormat="1">
      <c r="A182" s="37"/>
      <c r="B182" s="38"/>
      <c r="C182" s="39"/>
      <c r="D182" s="210" t="s">
        <v>143</v>
      </c>
      <c r="E182" s="39"/>
      <c r="F182" s="214" t="s">
        <v>936</v>
      </c>
      <c r="G182" s="39"/>
      <c r="H182" s="39"/>
      <c r="I182" s="146"/>
      <c r="J182" s="39"/>
      <c r="K182" s="39"/>
      <c r="L182" s="43"/>
      <c r="M182" s="212"/>
      <c r="N182" s="213"/>
      <c r="O182" s="84"/>
      <c r="P182" s="84"/>
      <c r="Q182" s="84"/>
      <c r="R182" s="84"/>
      <c r="S182" s="84"/>
      <c r="T182" s="85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5" t="s">
        <v>143</v>
      </c>
      <c r="AU182" s="15" t="s">
        <v>80</v>
      </c>
    </row>
    <row r="183" s="2" customFormat="1" ht="16.5" customHeight="1">
      <c r="A183" s="37"/>
      <c r="B183" s="38"/>
      <c r="C183" s="197" t="s">
        <v>333</v>
      </c>
      <c r="D183" s="197" t="s">
        <v>134</v>
      </c>
      <c r="E183" s="198" t="s">
        <v>329</v>
      </c>
      <c r="F183" s="199" t="s">
        <v>330</v>
      </c>
      <c r="G183" s="200" t="s">
        <v>277</v>
      </c>
      <c r="H183" s="201">
        <v>245</v>
      </c>
      <c r="I183" s="202"/>
      <c r="J183" s="203">
        <f>ROUND(I183*H183,2)</f>
        <v>0</v>
      </c>
      <c r="K183" s="199" t="s">
        <v>39</v>
      </c>
      <c r="L183" s="43"/>
      <c r="M183" s="204" t="s">
        <v>39</v>
      </c>
      <c r="N183" s="205" t="s">
        <v>53</v>
      </c>
      <c r="O183" s="84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8" t="s">
        <v>138</v>
      </c>
      <c r="AT183" s="208" t="s">
        <v>134</v>
      </c>
      <c r="AU183" s="208" t="s">
        <v>80</v>
      </c>
      <c r="AY183" s="15" t="s">
        <v>139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138</v>
      </c>
      <c r="BK183" s="209">
        <f>ROUND(I183*H183,2)</f>
        <v>0</v>
      </c>
      <c r="BL183" s="15" t="s">
        <v>138</v>
      </c>
      <c r="BM183" s="208" t="s">
        <v>937</v>
      </c>
    </row>
    <row r="184" s="2" customFormat="1">
      <c r="A184" s="37"/>
      <c r="B184" s="38"/>
      <c r="C184" s="39"/>
      <c r="D184" s="210" t="s">
        <v>141</v>
      </c>
      <c r="E184" s="39"/>
      <c r="F184" s="211" t="s">
        <v>332</v>
      </c>
      <c r="G184" s="39"/>
      <c r="H184" s="39"/>
      <c r="I184" s="146"/>
      <c r="J184" s="39"/>
      <c r="K184" s="39"/>
      <c r="L184" s="43"/>
      <c r="M184" s="212"/>
      <c r="N184" s="213"/>
      <c r="O184" s="84"/>
      <c r="P184" s="84"/>
      <c r="Q184" s="84"/>
      <c r="R184" s="84"/>
      <c r="S184" s="84"/>
      <c r="T184" s="85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5" t="s">
        <v>141</v>
      </c>
      <c r="AU184" s="15" t="s">
        <v>80</v>
      </c>
    </row>
    <row r="185" s="2" customFormat="1">
      <c r="A185" s="37"/>
      <c r="B185" s="38"/>
      <c r="C185" s="39"/>
      <c r="D185" s="210" t="s">
        <v>143</v>
      </c>
      <c r="E185" s="39"/>
      <c r="F185" s="214" t="s">
        <v>938</v>
      </c>
      <c r="G185" s="39"/>
      <c r="H185" s="39"/>
      <c r="I185" s="146"/>
      <c r="J185" s="39"/>
      <c r="K185" s="39"/>
      <c r="L185" s="43"/>
      <c r="M185" s="212"/>
      <c r="N185" s="213"/>
      <c r="O185" s="84"/>
      <c r="P185" s="84"/>
      <c r="Q185" s="84"/>
      <c r="R185" s="84"/>
      <c r="S185" s="84"/>
      <c r="T185" s="8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5" t="s">
        <v>143</v>
      </c>
      <c r="AU185" s="15" t="s">
        <v>80</v>
      </c>
    </row>
    <row r="186" s="2" customFormat="1" ht="21.75" customHeight="1">
      <c r="A186" s="37"/>
      <c r="B186" s="38"/>
      <c r="C186" s="197" t="s">
        <v>337</v>
      </c>
      <c r="D186" s="197" t="s">
        <v>134</v>
      </c>
      <c r="E186" s="198" t="s">
        <v>334</v>
      </c>
      <c r="F186" s="199" t="s">
        <v>335</v>
      </c>
      <c r="G186" s="200" t="s">
        <v>164</v>
      </c>
      <c r="H186" s="201">
        <v>10</v>
      </c>
      <c r="I186" s="202"/>
      <c r="J186" s="203">
        <f>ROUND(I186*H186,2)</f>
        <v>0</v>
      </c>
      <c r="K186" s="199" t="s">
        <v>39</v>
      </c>
      <c r="L186" s="43"/>
      <c r="M186" s="204" t="s">
        <v>39</v>
      </c>
      <c r="N186" s="205" t="s">
        <v>53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8" t="s">
        <v>138</v>
      </c>
      <c r="AT186" s="208" t="s">
        <v>134</v>
      </c>
      <c r="AU186" s="208" t="s">
        <v>80</v>
      </c>
      <c r="AY186" s="15" t="s">
        <v>139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138</v>
      </c>
      <c r="BK186" s="209">
        <f>ROUND(I186*H186,2)</f>
        <v>0</v>
      </c>
      <c r="BL186" s="15" t="s">
        <v>138</v>
      </c>
      <c r="BM186" s="208" t="s">
        <v>939</v>
      </c>
    </row>
    <row r="187" s="2" customFormat="1">
      <c r="A187" s="37"/>
      <c r="B187" s="38"/>
      <c r="C187" s="39"/>
      <c r="D187" s="210" t="s">
        <v>141</v>
      </c>
      <c r="E187" s="39"/>
      <c r="F187" s="211" t="s">
        <v>335</v>
      </c>
      <c r="G187" s="39"/>
      <c r="H187" s="39"/>
      <c r="I187" s="146"/>
      <c r="J187" s="39"/>
      <c r="K187" s="39"/>
      <c r="L187" s="43"/>
      <c r="M187" s="212"/>
      <c r="N187" s="213"/>
      <c r="O187" s="84"/>
      <c r="P187" s="84"/>
      <c r="Q187" s="84"/>
      <c r="R187" s="84"/>
      <c r="S187" s="84"/>
      <c r="T187" s="85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5" t="s">
        <v>141</v>
      </c>
      <c r="AU187" s="15" t="s">
        <v>80</v>
      </c>
    </row>
    <row r="188" s="2" customFormat="1" ht="33" customHeight="1">
      <c r="A188" s="37"/>
      <c r="B188" s="38"/>
      <c r="C188" s="197" t="s">
        <v>342</v>
      </c>
      <c r="D188" s="197" t="s">
        <v>134</v>
      </c>
      <c r="E188" s="198" t="s">
        <v>338</v>
      </c>
      <c r="F188" s="199" t="s">
        <v>339</v>
      </c>
      <c r="G188" s="200" t="s">
        <v>164</v>
      </c>
      <c r="H188" s="201">
        <v>10</v>
      </c>
      <c r="I188" s="202"/>
      <c r="J188" s="203">
        <f>ROUND(I188*H188,2)</f>
        <v>0</v>
      </c>
      <c r="K188" s="199" t="s">
        <v>39</v>
      </c>
      <c r="L188" s="43"/>
      <c r="M188" s="204" t="s">
        <v>39</v>
      </c>
      <c r="N188" s="205" t="s">
        <v>53</v>
      </c>
      <c r="O188" s="84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8" t="s">
        <v>138</v>
      </c>
      <c r="AT188" s="208" t="s">
        <v>134</v>
      </c>
      <c r="AU188" s="208" t="s">
        <v>80</v>
      </c>
      <c r="AY188" s="15" t="s">
        <v>139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5" t="s">
        <v>138</v>
      </c>
      <c r="BK188" s="209">
        <f>ROUND(I188*H188,2)</f>
        <v>0</v>
      </c>
      <c r="BL188" s="15" t="s">
        <v>138</v>
      </c>
      <c r="BM188" s="208" t="s">
        <v>940</v>
      </c>
    </row>
    <row r="189" s="2" customFormat="1">
      <c r="A189" s="37"/>
      <c r="B189" s="38"/>
      <c r="C189" s="39"/>
      <c r="D189" s="210" t="s">
        <v>141</v>
      </c>
      <c r="E189" s="39"/>
      <c r="F189" s="211" t="s">
        <v>341</v>
      </c>
      <c r="G189" s="39"/>
      <c r="H189" s="39"/>
      <c r="I189" s="146"/>
      <c r="J189" s="39"/>
      <c r="K189" s="39"/>
      <c r="L189" s="43"/>
      <c r="M189" s="212"/>
      <c r="N189" s="213"/>
      <c r="O189" s="84"/>
      <c r="P189" s="84"/>
      <c r="Q189" s="84"/>
      <c r="R189" s="84"/>
      <c r="S189" s="84"/>
      <c r="T189" s="85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5" t="s">
        <v>141</v>
      </c>
      <c r="AU189" s="15" t="s">
        <v>80</v>
      </c>
    </row>
    <row r="190" s="2" customFormat="1" ht="16.5" customHeight="1">
      <c r="A190" s="37"/>
      <c r="B190" s="38"/>
      <c r="C190" s="215" t="s">
        <v>348</v>
      </c>
      <c r="D190" s="215" t="s">
        <v>349</v>
      </c>
      <c r="E190" s="216" t="s">
        <v>350</v>
      </c>
      <c r="F190" s="217" t="s">
        <v>351</v>
      </c>
      <c r="G190" s="218" t="s">
        <v>277</v>
      </c>
      <c r="H190" s="219">
        <v>1200</v>
      </c>
      <c r="I190" s="220"/>
      <c r="J190" s="221">
        <f>ROUND(I190*H190,2)</f>
        <v>0</v>
      </c>
      <c r="K190" s="217" t="s">
        <v>39</v>
      </c>
      <c r="L190" s="222"/>
      <c r="M190" s="223" t="s">
        <v>39</v>
      </c>
      <c r="N190" s="224" t="s">
        <v>53</v>
      </c>
      <c r="O190" s="84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8" t="s">
        <v>180</v>
      </c>
      <c r="AT190" s="208" t="s">
        <v>349</v>
      </c>
      <c r="AU190" s="208" t="s">
        <v>80</v>
      </c>
      <c r="AY190" s="15" t="s">
        <v>139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5" t="s">
        <v>138</v>
      </c>
      <c r="BK190" s="209">
        <f>ROUND(I190*H190,2)</f>
        <v>0</v>
      </c>
      <c r="BL190" s="15" t="s">
        <v>138</v>
      </c>
      <c r="BM190" s="208" t="s">
        <v>941</v>
      </c>
    </row>
    <row r="191" s="2" customFormat="1">
      <c r="A191" s="37"/>
      <c r="B191" s="38"/>
      <c r="C191" s="39"/>
      <c r="D191" s="210" t="s">
        <v>141</v>
      </c>
      <c r="E191" s="39"/>
      <c r="F191" s="211" t="s">
        <v>351</v>
      </c>
      <c r="G191" s="39"/>
      <c r="H191" s="39"/>
      <c r="I191" s="146"/>
      <c r="J191" s="39"/>
      <c r="K191" s="39"/>
      <c r="L191" s="43"/>
      <c r="M191" s="212"/>
      <c r="N191" s="213"/>
      <c r="O191" s="84"/>
      <c r="P191" s="84"/>
      <c r="Q191" s="84"/>
      <c r="R191" s="84"/>
      <c r="S191" s="84"/>
      <c r="T191" s="85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5" t="s">
        <v>141</v>
      </c>
      <c r="AU191" s="15" t="s">
        <v>80</v>
      </c>
    </row>
    <row r="192" s="2" customFormat="1" ht="16.5" customHeight="1">
      <c r="A192" s="37"/>
      <c r="B192" s="38"/>
      <c r="C192" s="215" t="s">
        <v>353</v>
      </c>
      <c r="D192" s="215" t="s">
        <v>349</v>
      </c>
      <c r="E192" s="216" t="s">
        <v>942</v>
      </c>
      <c r="F192" s="217" t="s">
        <v>943</v>
      </c>
      <c r="G192" s="218" t="s">
        <v>277</v>
      </c>
      <c r="H192" s="219">
        <v>956.25</v>
      </c>
      <c r="I192" s="220"/>
      <c r="J192" s="221">
        <f>ROUND(I192*H192,2)</f>
        <v>0</v>
      </c>
      <c r="K192" s="217" t="s">
        <v>39</v>
      </c>
      <c r="L192" s="222"/>
      <c r="M192" s="223" t="s">
        <v>39</v>
      </c>
      <c r="N192" s="224" t="s">
        <v>53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8" t="s">
        <v>180</v>
      </c>
      <c r="AT192" s="208" t="s">
        <v>349</v>
      </c>
      <c r="AU192" s="208" t="s">
        <v>80</v>
      </c>
      <c r="AY192" s="15" t="s">
        <v>139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138</v>
      </c>
      <c r="BK192" s="209">
        <f>ROUND(I192*H192,2)</f>
        <v>0</v>
      </c>
      <c r="BL192" s="15" t="s">
        <v>138</v>
      </c>
      <c r="BM192" s="208" t="s">
        <v>944</v>
      </c>
    </row>
    <row r="193" s="2" customFormat="1">
      <c r="A193" s="37"/>
      <c r="B193" s="38"/>
      <c r="C193" s="39"/>
      <c r="D193" s="210" t="s">
        <v>141</v>
      </c>
      <c r="E193" s="39"/>
      <c r="F193" s="211" t="s">
        <v>943</v>
      </c>
      <c r="G193" s="39"/>
      <c r="H193" s="39"/>
      <c r="I193" s="146"/>
      <c r="J193" s="39"/>
      <c r="K193" s="39"/>
      <c r="L193" s="43"/>
      <c r="M193" s="212"/>
      <c r="N193" s="213"/>
      <c r="O193" s="84"/>
      <c r="P193" s="84"/>
      <c r="Q193" s="84"/>
      <c r="R193" s="84"/>
      <c r="S193" s="84"/>
      <c r="T193" s="85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5" t="s">
        <v>141</v>
      </c>
      <c r="AU193" s="15" t="s">
        <v>80</v>
      </c>
    </row>
    <row r="194" s="2" customFormat="1">
      <c r="A194" s="37"/>
      <c r="B194" s="38"/>
      <c r="C194" s="39"/>
      <c r="D194" s="210" t="s">
        <v>143</v>
      </c>
      <c r="E194" s="39"/>
      <c r="F194" s="214" t="s">
        <v>945</v>
      </c>
      <c r="G194" s="39"/>
      <c r="H194" s="39"/>
      <c r="I194" s="146"/>
      <c r="J194" s="39"/>
      <c r="K194" s="39"/>
      <c r="L194" s="43"/>
      <c r="M194" s="212"/>
      <c r="N194" s="213"/>
      <c r="O194" s="84"/>
      <c r="P194" s="84"/>
      <c r="Q194" s="84"/>
      <c r="R194" s="84"/>
      <c r="S194" s="84"/>
      <c r="T194" s="85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5" t="s">
        <v>143</v>
      </c>
      <c r="AU194" s="15" t="s">
        <v>80</v>
      </c>
    </row>
    <row r="195" s="2" customFormat="1" ht="16.5" customHeight="1">
      <c r="A195" s="37"/>
      <c r="B195" s="38"/>
      <c r="C195" s="215" t="s">
        <v>358</v>
      </c>
      <c r="D195" s="215" t="s">
        <v>349</v>
      </c>
      <c r="E195" s="216" t="s">
        <v>946</v>
      </c>
      <c r="F195" s="217" t="s">
        <v>947</v>
      </c>
      <c r="G195" s="218" t="s">
        <v>277</v>
      </c>
      <c r="H195" s="219">
        <v>637.5</v>
      </c>
      <c r="I195" s="220"/>
      <c r="J195" s="221">
        <f>ROUND(I195*H195,2)</f>
        <v>0</v>
      </c>
      <c r="K195" s="217" t="s">
        <v>39</v>
      </c>
      <c r="L195" s="222"/>
      <c r="M195" s="223" t="s">
        <v>39</v>
      </c>
      <c r="N195" s="224" t="s">
        <v>53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8" t="s">
        <v>180</v>
      </c>
      <c r="AT195" s="208" t="s">
        <v>349</v>
      </c>
      <c r="AU195" s="208" t="s">
        <v>80</v>
      </c>
      <c r="AY195" s="15" t="s">
        <v>139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138</v>
      </c>
      <c r="BK195" s="209">
        <f>ROUND(I195*H195,2)</f>
        <v>0</v>
      </c>
      <c r="BL195" s="15" t="s">
        <v>138</v>
      </c>
      <c r="BM195" s="208" t="s">
        <v>948</v>
      </c>
    </row>
    <row r="196" s="2" customFormat="1">
      <c r="A196" s="37"/>
      <c r="B196" s="38"/>
      <c r="C196" s="39"/>
      <c r="D196" s="210" t="s">
        <v>141</v>
      </c>
      <c r="E196" s="39"/>
      <c r="F196" s="211" t="s">
        <v>947</v>
      </c>
      <c r="G196" s="39"/>
      <c r="H196" s="39"/>
      <c r="I196" s="146"/>
      <c r="J196" s="39"/>
      <c r="K196" s="39"/>
      <c r="L196" s="43"/>
      <c r="M196" s="212"/>
      <c r="N196" s="213"/>
      <c r="O196" s="84"/>
      <c r="P196" s="84"/>
      <c r="Q196" s="84"/>
      <c r="R196" s="84"/>
      <c r="S196" s="84"/>
      <c r="T196" s="85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5" t="s">
        <v>141</v>
      </c>
      <c r="AU196" s="15" t="s">
        <v>80</v>
      </c>
    </row>
    <row r="197" s="2" customFormat="1">
      <c r="A197" s="37"/>
      <c r="B197" s="38"/>
      <c r="C197" s="39"/>
      <c r="D197" s="210" t="s">
        <v>143</v>
      </c>
      <c r="E197" s="39"/>
      <c r="F197" s="214" t="s">
        <v>949</v>
      </c>
      <c r="G197" s="39"/>
      <c r="H197" s="39"/>
      <c r="I197" s="146"/>
      <c r="J197" s="39"/>
      <c r="K197" s="39"/>
      <c r="L197" s="43"/>
      <c r="M197" s="212"/>
      <c r="N197" s="213"/>
      <c r="O197" s="84"/>
      <c r="P197" s="84"/>
      <c r="Q197" s="84"/>
      <c r="R197" s="84"/>
      <c r="S197" s="84"/>
      <c r="T197" s="85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5" t="s">
        <v>143</v>
      </c>
      <c r="AU197" s="15" t="s">
        <v>80</v>
      </c>
    </row>
    <row r="198" s="2" customFormat="1" ht="21.75" customHeight="1">
      <c r="A198" s="37"/>
      <c r="B198" s="38"/>
      <c r="C198" s="215" t="s">
        <v>363</v>
      </c>
      <c r="D198" s="215" t="s">
        <v>349</v>
      </c>
      <c r="E198" s="216" t="s">
        <v>950</v>
      </c>
      <c r="F198" s="217" t="s">
        <v>951</v>
      </c>
      <c r="G198" s="218" t="s">
        <v>164</v>
      </c>
      <c r="H198" s="219">
        <v>18</v>
      </c>
      <c r="I198" s="220"/>
      <c r="J198" s="221">
        <f>ROUND(I198*H198,2)</f>
        <v>0</v>
      </c>
      <c r="K198" s="217" t="s">
        <v>39</v>
      </c>
      <c r="L198" s="222"/>
      <c r="M198" s="223" t="s">
        <v>39</v>
      </c>
      <c r="N198" s="224" t="s">
        <v>53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8" t="s">
        <v>180</v>
      </c>
      <c r="AT198" s="208" t="s">
        <v>349</v>
      </c>
      <c r="AU198" s="208" t="s">
        <v>80</v>
      </c>
      <c r="AY198" s="15" t="s">
        <v>139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138</v>
      </c>
      <c r="BK198" s="209">
        <f>ROUND(I198*H198,2)</f>
        <v>0</v>
      </c>
      <c r="BL198" s="15" t="s">
        <v>138</v>
      </c>
      <c r="BM198" s="208" t="s">
        <v>952</v>
      </c>
    </row>
    <row r="199" s="2" customFormat="1">
      <c r="A199" s="37"/>
      <c r="B199" s="38"/>
      <c r="C199" s="39"/>
      <c r="D199" s="210" t="s">
        <v>141</v>
      </c>
      <c r="E199" s="39"/>
      <c r="F199" s="211" t="s">
        <v>951</v>
      </c>
      <c r="G199" s="39"/>
      <c r="H199" s="39"/>
      <c r="I199" s="146"/>
      <c r="J199" s="39"/>
      <c r="K199" s="39"/>
      <c r="L199" s="43"/>
      <c r="M199" s="212"/>
      <c r="N199" s="213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5" t="s">
        <v>141</v>
      </c>
      <c r="AU199" s="15" t="s">
        <v>80</v>
      </c>
    </row>
    <row r="200" s="2" customFormat="1">
      <c r="A200" s="37"/>
      <c r="B200" s="38"/>
      <c r="C200" s="39"/>
      <c r="D200" s="210" t="s">
        <v>143</v>
      </c>
      <c r="E200" s="39"/>
      <c r="F200" s="214" t="s">
        <v>953</v>
      </c>
      <c r="G200" s="39"/>
      <c r="H200" s="39"/>
      <c r="I200" s="146"/>
      <c r="J200" s="39"/>
      <c r="K200" s="39"/>
      <c r="L200" s="43"/>
      <c r="M200" s="212"/>
      <c r="N200" s="213"/>
      <c r="O200" s="84"/>
      <c r="P200" s="84"/>
      <c r="Q200" s="84"/>
      <c r="R200" s="84"/>
      <c r="S200" s="84"/>
      <c r="T200" s="85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5" t="s">
        <v>143</v>
      </c>
      <c r="AU200" s="15" t="s">
        <v>80</v>
      </c>
    </row>
    <row r="201" s="2" customFormat="1" ht="21.75" customHeight="1">
      <c r="A201" s="37"/>
      <c r="B201" s="38"/>
      <c r="C201" s="215" t="s">
        <v>368</v>
      </c>
      <c r="D201" s="215" t="s">
        <v>349</v>
      </c>
      <c r="E201" s="216" t="s">
        <v>954</v>
      </c>
      <c r="F201" s="217" t="s">
        <v>955</v>
      </c>
      <c r="G201" s="218" t="s">
        <v>164</v>
      </c>
      <c r="H201" s="219">
        <v>1</v>
      </c>
      <c r="I201" s="220"/>
      <c r="J201" s="221">
        <f>ROUND(I201*H201,2)</f>
        <v>0</v>
      </c>
      <c r="K201" s="217" t="s">
        <v>39</v>
      </c>
      <c r="L201" s="222"/>
      <c r="M201" s="223" t="s">
        <v>39</v>
      </c>
      <c r="N201" s="224" t="s">
        <v>53</v>
      </c>
      <c r="O201" s="84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8" t="s">
        <v>180</v>
      </c>
      <c r="AT201" s="208" t="s">
        <v>349</v>
      </c>
      <c r="AU201" s="208" t="s">
        <v>80</v>
      </c>
      <c r="AY201" s="15" t="s">
        <v>139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138</v>
      </c>
      <c r="BK201" s="209">
        <f>ROUND(I201*H201,2)</f>
        <v>0</v>
      </c>
      <c r="BL201" s="15" t="s">
        <v>138</v>
      </c>
      <c r="BM201" s="208" t="s">
        <v>956</v>
      </c>
    </row>
    <row r="202" s="2" customFormat="1">
      <c r="A202" s="37"/>
      <c r="B202" s="38"/>
      <c r="C202" s="39"/>
      <c r="D202" s="210" t="s">
        <v>141</v>
      </c>
      <c r="E202" s="39"/>
      <c r="F202" s="211" t="s">
        <v>955</v>
      </c>
      <c r="G202" s="39"/>
      <c r="H202" s="39"/>
      <c r="I202" s="146"/>
      <c r="J202" s="39"/>
      <c r="K202" s="39"/>
      <c r="L202" s="43"/>
      <c r="M202" s="212"/>
      <c r="N202" s="213"/>
      <c r="O202" s="84"/>
      <c r="P202" s="84"/>
      <c r="Q202" s="84"/>
      <c r="R202" s="84"/>
      <c r="S202" s="84"/>
      <c r="T202" s="85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5" t="s">
        <v>141</v>
      </c>
      <c r="AU202" s="15" t="s">
        <v>80</v>
      </c>
    </row>
    <row r="203" s="2" customFormat="1">
      <c r="A203" s="37"/>
      <c r="B203" s="38"/>
      <c r="C203" s="39"/>
      <c r="D203" s="210" t="s">
        <v>143</v>
      </c>
      <c r="E203" s="39"/>
      <c r="F203" s="214" t="s">
        <v>957</v>
      </c>
      <c r="G203" s="39"/>
      <c r="H203" s="39"/>
      <c r="I203" s="146"/>
      <c r="J203" s="39"/>
      <c r="K203" s="39"/>
      <c r="L203" s="43"/>
      <c r="M203" s="212"/>
      <c r="N203" s="213"/>
      <c r="O203" s="84"/>
      <c r="P203" s="84"/>
      <c r="Q203" s="84"/>
      <c r="R203" s="84"/>
      <c r="S203" s="84"/>
      <c r="T203" s="85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5" t="s">
        <v>143</v>
      </c>
      <c r="AU203" s="15" t="s">
        <v>80</v>
      </c>
    </row>
    <row r="204" s="2" customFormat="1" ht="21.75" customHeight="1">
      <c r="A204" s="37"/>
      <c r="B204" s="38"/>
      <c r="C204" s="215" t="s">
        <v>373</v>
      </c>
      <c r="D204" s="215" t="s">
        <v>349</v>
      </c>
      <c r="E204" s="216" t="s">
        <v>958</v>
      </c>
      <c r="F204" s="217" t="s">
        <v>959</v>
      </c>
      <c r="G204" s="218" t="s">
        <v>164</v>
      </c>
      <c r="H204" s="219">
        <v>2</v>
      </c>
      <c r="I204" s="220"/>
      <c r="J204" s="221">
        <f>ROUND(I204*H204,2)</f>
        <v>0</v>
      </c>
      <c r="K204" s="217" t="s">
        <v>39</v>
      </c>
      <c r="L204" s="222"/>
      <c r="M204" s="223" t="s">
        <v>39</v>
      </c>
      <c r="N204" s="224" t="s">
        <v>53</v>
      </c>
      <c r="O204" s="84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8" t="s">
        <v>180</v>
      </c>
      <c r="AT204" s="208" t="s">
        <v>349</v>
      </c>
      <c r="AU204" s="208" t="s">
        <v>80</v>
      </c>
      <c r="AY204" s="15" t="s">
        <v>139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5" t="s">
        <v>138</v>
      </c>
      <c r="BK204" s="209">
        <f>ROUND(I204*H204,2)</f>
        <v>0</v>
      </c>
      <c r="BL204" s="15" t="s">
        <v>138</v>
      </c>
      <c r="BM204" s="208" t="s">
        <v>960</v>
      </c>
    </row>
    <row r="205" s="2" customFormat="1">
      <c r="A205" s="37"/>
      <c r="B205" s="38"/>
      <c r="C205" s="39"/>
      <c r="D205" s="210" t="s">
        <v>141</v>
      </c>
      <c r="E205" s="39"/>
      <c r="F205" s="211" t="s">
        <v>959</v>
      </c>
      <c r="G205" s="39"/>
      <c r="H205" s="39"/>
      <c r="I205" s="146"/>
      <c r="J205" s="39"/>
      <c r="K205" s="39"/>
      <c r="L205" s="43"/>
      <c r="M205" s="212"/>
      <c r="N205" s="213"/>
      <c r="O205" s="84"/>
      <c r="P205" s="84"/>
      <c r="Q205" s="84"/>
      <c r="R205" s="84"/>
      <c r="S205" s="84"/>
      <c r="T205" s="85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5" t="s">
        <v>141</v>
      </c>
      <c r="AU205" s="15" t="s">
        <v>80</v>
      </c>
    </row>
    <row r="206" s="2" customFormat="1" ht="21.75" customHeight="1">
      <c r="A206" s="37"/>
      <c r="B206" s="38"/>
      <c r="C206" s="215" t="s">
        <v>378</v>
      </c>
      <c r="D206" s="215" t="s">
        <v>349</v>
      </c>
      <c r="E206" s="216" t="s">
        <v>961</v>
      </c>
      <c r="F206" s="217" t="s">
        <v>962</v>
      </c>
      <c r="G206" s="218" t="s">
        <v>164</v>
      </c>
      <c r="H206" s="219">
        <v>2</v>
      </c>
      <c r="I206" s="220"/>
      <c r="J206" s="221">
        <f>ROUND(I206*H206,2)</f>
        <v>0</v>
      </c>
      <c r="K206" s="217" t="s">
        <v>39</v>
      </c>
      <c r="L206" s="222"/>
      <c r="M206" s="223" t="s">
        <v>39</v>
      </c>
      <c r="N206" s="224" t="s">
        <v>53</v>
      </c>
      <c r="O206" s="84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8" t="s">
        <v>180</v>
      </c>
      <c r="AT206" s="208" t="s">
        <v>349</v>
      </c>
      <c r="AU206" s="208" t="s">
        <v>80</v>
      </c>
      <c r="AY206" s="15" t="s">
        <v>139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5" t="s">
        <v>138</v>
      </c>
      <c r="BK206" s="209">
        <f>ROUND(I206*H206,2)</f>
        <v>0</v>
      </c>
      <c r="BL206" s="15" t="s">
        <v>138</v>
      </c>
      <c r="BM206" s="208" t="s">
        <v>963</v>
      </c>
    </row>
    <row r="207" s="2" customFormat="1">
      <c r="A207" s="37"/>
      <c r="B207" s="38"/>
      <c r="C207" s="39"/>
      <c r="D207" s="210" t="s">
        <v>141</v>
      </c>
      <c r="E207" s="39"/>
      <c r="F207" s="211" t="s">
        <v>962</v>
      </c>
      <c r="G207" s="39"/>
      <c r="H207" s="39"/>
      <c r="I207" s="146"/>
      <c r="J207" s="39"/>
      <c r="K207" s="39"/>
      <c r="L207" s="43"/>
      <c r="M207" s="212"/>
      <c r="N207" s="213"/>
      <c r="O207" s="84"/>
      <c r="P207" s="84"/>
      <c r="Q207" s="84"/>
      <c r="R207" s="84"/>
      <c r="S207" s="84"/>
      <c r="T207" s="85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5" t="s">
        <v>141</v>
      </c>
      <c r="AU207" s="15" t="s">
        <v>80</v>
      </c>
    </row>
    <row r="208" s="2" customFormat="1" ht="21.75" customHeight="1">
      <c r="A208" s="37"/>
      <c r="B208" s="38"/>
      <c r="C208" s="215" t="s">
        <v>383</v>
      </c>
      <c r="D208" s="215" t="s">
        <v>349</v>
      </c>
      <c r="E208" s="216" t="s">
        <v>964</v>
      </c>
      <c r="F208" s="217" t="s">
        <v>965</v>
      </c>
      <c r="G208" s="218" t="s">
        <v>164</v>
      </c>
      <c r="H208" s="219">
        <v>72</v>
      </c>
      <c r="I208" s="220"/>
      <c r="J208" s="221">
        <f>ROUND(I208*H208,2)</f>
        <v>0</v>
      </c>
      <c r="K208" s="217" t="s">
        <v>39</v>
      </c>
      <c r="L208" s="222"/>
      <c r="M208" s="223" t="s">
        <v>39</v>
      </c>
      <c r="N208" s="224" t="s">
        <v>53</v>
      </c>
      <c r="O208" s="84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8" t="s">
        <v>180</v>
      </c>
      <c r="AT208" s="208" t="s">
        <v>349</v>
      </c>
      <c r="AU208" s="208" t="s">
        <v>80</v>
      </c>
      <c r="AY208" s="15" t="s">
        <v>139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5" t="s">
        <v>138</v>
      </c>
      <c r="BK208" s="209">
        <f>ROUND(I208*H208,2)</f>
        <v>0</v>
      </c>
      <c r="BL208" s="15" t="s">
        <v>138</v>
      </c>
      <c r="BM208" s="208" t="s">
        <v>966</v>
      </c>
    </row>
    <row r="209" s="2" customFormat="1">
      <c r="A209" s="37"/>
      <c r="B209" s="38"/>
      <c r="C209" s="39"/>
      <c r="D209" s="210" t="s">
        <v>141</v>
      </c>
      <c r="E209" s="39"/>
      <c r="F209" s="211" t="s">
        <v>965</v>
      </c>
      <c r="G209" s="39"/>
      <c r="H209" s="39"/>
      <c r="I209" s="146"/>
      <c r="J209" s="39"/>
      <c r="K209" s="39"/>
      <c r="L209" s="43"/>
      <c r="M209" s="212"/>
      <c r="N209" s="213"/>
      <c r="O209" s="84"/>
      <c r="P209" s="84"/>
      <c r="Q209" s="84"/>
      <c r="R209" s="84"/>
      <c r="S209" s="84"/>
      <c r="T209" s="85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5" t="s">
        <v>141</v>
      </c>
      <c r="AU209" s="15" t="s">
        <v>80</v>
      </c>
    </row>
    <row r="210" s="2" customFormat="1">
      <c r="A210" s="37"/>
      <c r="B210" s="38"/>
      <c r="C210" s="39"/>
      <c r="D210" s="210" t="s">
        <v>143</v>
      </c>
      <c r="E210" s="39"/>
      <c r="F210" s="214" t="s">
        <v>967</v>
      </c>
      <c r="G210" s="39"/>
      <c r="H210" s="39"/>
      <c r="I210" s="146"/>
      <c r="J210" s="39"/>
      <c r="K210" s="39"/>
      <c r="L210" s="43"/>
      <c r="M210" s="212"/>
      <c r="N210" s="213"/>
      <c r="O210" s="84"/>
      <c r="P210" s="84"/>
      <c r="Q210" s="84"/>
      <c r="R210" s="84"/>
      <c r="S210" s="84"/>
      <c r="T210" s="85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5" t="s">
        <v>143</v>
      </c>
      <c r="AU210" s="15" t="s">
        <v>80</v>
      </c>
    </row>
    <row r="211" s="2" customFormat="1" ht="21.75" customHeight="1">
      <c r="A211" s="37"/>
      <c r="B211" s="38"/>
      <c r="C211" s="215" t="s">
        <v>388</v>
      </c>
      <c r="D211" s="215" t="s">
        <v>349</v>
      </c>
      <c r="E211" s="216" t="s">
        <v>452</v>
      </c>
      <c r="F211" s="217" t="s">
        <v>453</v>
      </c>
      <c r="G211" s="218" t="s">
        <v>164</v>
      </c>
      <c r="H211" s="219">
        <v>1612</v>
      </c>
      <c r="I211" s="220"/>
      <c r="J211" s="221">
        <f>ROUND(I211*H211,2)</f>
        <v>0</v>
      </c>
      <c r="K211" s="217" t="s">
        <v>39</v>
      </c>
      <c r="L211" s="222"/>
      <c r="M211" s="223" t="s">
        <v>39</v>
      </c>
      <c r="N211" s="224" t="s">
        <v>53</v>
      </c>
      <c r="O211" s="84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8" t="s">
        <v>180</v>
      </c>
      <c r="AT211" s="208" t="s">
        <v>349</v>
      </c>
      <c r="AU211" s="208" t="s">
        <v>80</v>
      </c>
      <c r="AY211" s="15" t="s">
        <v>139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5" t="s">
        <v>138</v>
      </c>
      <c r="BK211" s="209">
        <f>ROUND(I211*H211,2)</f>
        <v>0</v>
      </c>
      <c r="BL211" s="15" t="s">
        <v>138</v>
      </c>
      <c r="BM211" s="208" t="s">
        <v>968</v>
      </c>
    </row>
    <row r="212" s="2" customFormat="1">
      <c r="A212" s="37"/>
      <c r="B212" s="38"/>
      <c r="C212" s="39"/>
      <c r="D212" s="210" t="s">
        <v>141</v>
      </c>
      <c r="E212" s="39"/>
      <c r="F212" s="211" t="s">
        <v>453</v>
      </c>
      <c r="G212" s="39"/>
      <c r="H212" s="39"/>
      <c r="I212" s="146"/>
      <c r="J212" s="39"/>
      <c r="K212" s="39"/>
      <c r="L212" s="43"/>
      <c r="M212" s="212"/>
      <c r="N212" s="213"/>
      <c r="O212" s="84"/>
      <c r="P212" s="84"/>
      <c r="Q212" s="84"/>
      <c r="R212" s="84"/>
      <c r="S212" s="84"/>
      <c r="T212" s="85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5" t="s">
        <v>141</v>
      </c>
      <c r="AU212" s="15" t="s">
        <v>80</v>
      </c>
    </row>
    <row r="213" s="2" customFormat="1" ht="16.5" customHeight="1">
      <c r="A213" s="37"/>
      <c r="B213" s="38"/>
      <c r="C213" s="215" t="s">
        <v>393</v>
      </c>
      <c r="D213" s="215" t="s">
        <v>349</v>
      </c>
      <c r="E213" s="216" t="s">
        <v>721</v>
      </c>
      <c r="F213" s="217" t="s">
        <v>722</v>
      </c>
      <c r="G213" s="218" t="s">
        <v>164</v>
      </c>
      <c r="H213" s="219">
        <v>60</v>
      </c>
      <c r="I213" s="220"/>
      <c r="J213" s="221">
        <f>ROUND(I213*H213,2)</f>
        <v>0</v>
      </c>
      <c r="K213" s="217" t="s">
        <v>39</v>
      </c>
      <c r="L213" s="222"/>
      <c r="M213" s="223" t="s">
        <v>39</v>
      </c>
      <c r="N213" s="224" t="s">
        <v>53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8" t="s">
        <v>180</v>
      </c>
      <c r="AT213" s="208" t="s">
        <v>349</v>
      </c>
      <c r="AU213" s="208" t="s">
        <v>80</v>
      </c>
      <c r="AY213" s="15" t="s">
        <v>139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138</v>
      </c>
      <c r="BK213" s="209">
        <f>ROUND(I213*H213,2)</f>
        <v>0</v>
      </c>
      <c r="BL213" s="15" t="s">
        <v>138</v>
      </c>
      <c r="BM213" s="208" t="s">
        <v>969</v>
      </c>
    </row>
    <row r="214" s="2" customFormat="1">
      <c r="A214" s="37"/>
      <c r="B214" s="38"/>
      <c r="C214" s="39"/>
      <c r="D214" s="210" t="s">
        <v>141</v>
      </c>
      <c r="E214" s="39"/>
      <c r="F214" s="211" t="s">
        <v>722</v>
      </c>
      <c r="G214" s="39"/>
      <c r="H214" s="39"/>
      <c r="I214" s="146"/>
      <c r="J214" s="39"/>
      <c r="K214" s="39"/>
      <c r="L214" s="43"/>
      <c r="M214" s="212"/>
      <c r="N214" s="213"/>
      <c r="O214" s="84"/>
      <c r="P214" s="84"/>
      <c r="Q214" s="84"/>
      <c r="R214" s="84"/>
      <c r="S214" s="84"/>
      <c r="T214" s="85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5" t="s">
        <v>141</v>
      </c>
      <c r="AU214" s="15" t="s">
        <v>80</v>
      </c>
    </row>
    <row r="215" s="2" customFormat="1">
      <c r="A215" s="37"/>
      <c r="B215" s="38"/>
      <c r="C215" s="39"/>
      <c r="D215" s="210" t="s">
        <v>143</v>
      </c>
      <c r="E215" s="39"/>
      <c r="F215" s="214" t="s">
        <v>720</v>
      </c>
      <c r="G215" s="39"/>
      <c r="H215" s="39"/>
      <c r="I215" s="146"/>
      <c r="J215" s="39"/>
      <c r="K215" s="39"/>
      <c r="L215" s="43"/>
      <c r="M215" s="212"/>
      <c r="N215" s="213"/>
      <c r="O215" s="84"/>
      <c r="P215" s="84"/>
      <c r="Q215" s="84"/>
      <c r="R215" s="84"/>
      <c r="S215" s="84"/>
      <c r="T215" s="85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5" t="s">
        <v>143</v>
      </c>
      <c r="AU215" s="15" t="s">
        <v>80</v>
      </c>
    </row>
    <row r="216" s="2" customFormat="1" ht="16.5" customHeight="1">
      <c r="A216" s="37"/>
      <c r="B216" s="38"/>
      <c r="C216" s="215" t="s">
        <v>398</v>
      </c>
      <c r="D216" s="215" t="s">
        <v>349</v>
      </c>
      <c r="E216" s="216" t="s">
        <v>473</v>
      </c>
      <c r="F216" s="217" t="s">
        <v>474</v>
      </c>
      <c r="G216" s="218" t="s">
        <v>164</v>
      </c>
      <c r="H216" s="219">
        <v>60</v>
      </c>
      <c r="I216" s="220"/>
      <c r="J216" s="221">
        <f>ROUND(I216*H216,2)</f>
        <v>0</v>
      </c>
      <c r="K216" s="217" t="s">
        <v>39</v>
      </c>
      <c r="L216" s="222"/>
      <c r="M216" s="223" t="s">
        <v>39</v>
      </c>
      <c r="N216" s="224" t="s">
        <v>53</v>
      </c>
      <c r="O216" s="84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8" t="s">
        <v>180</v>
      </c>
      <c r="AT216" s="208" t="s">
        <v>349</v>
      </c>
      <c r="AU216" s="208" t="s">
        <v>80</v>
      </c>
      <c r="AY216" s="15" t="s">
        <v>139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5" t="s">
        <v>138</v>
      </c>
      <c r="BK216" s="209">
        <f>ROUND(I216*H216,2)</f>
        <v>0</v>
      </c>
      <c r="BL216" s="15" t="s">
        <v>138</v>
      </c>
      <c r="BM216" s="208" t="s">
        <v>970</v>
      </c>
    </row>
    <row r="217" s="2" customFormat="1">
      <c r="A217" s="37"/>
      <c r="B217" s="38"/>
      <c r="C217" s="39"/>
      <c r="D217" s="210" t="s">
        <v>141</v>
      </c>
      <c r="E217" s="39"/>
      <c r="F217" s="211" t="s">
        <v>474</v>
      </c>
      <c r="G217" s="39"/>
      <c r="H217" s="39"/>
      <c r="I217" s="146"/>
      <c r="J217" s="39"/>
      <c r="K217" s="39"/>
      <c r="L217" s="43"/>
      <c r="M217" s="212"/>
      <c r="N217" s="213"/>
      <c r="O217" s="84"/>
      <c r="P217" s="84"/>
      <c r="Q217" s="84"/>
      <c r="R217" s="84"/>
      <c r="S217" s="84"/>
      <c r="T217" s="85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5" t="s">
        <v>141</v>
      </c>
      <c r="AU217" s="15" t="s">
        <v>80</v>
      </c>
    </row>
    <row r="218" s="2" customFormat="1">
      <c r="A218" s="37"/>
      <c r="B218" s="38"/>
      <c r="C218" s="39"/>
      <c r="D218" s="210" t="s">
        <v>143</v>
      </c>
      <c r="E218" s="39"/>
      <c r="F218" s="214" t="s">
        <v>971</v>
      </c>
      <c r="G218" s="39"/>
      <c r="H218" s="39"/>
      <c r="I218" s="146"/>
      <c r="J218" s="39"/>
      <c r="K218" s="39"/>
      <c r="L218" s="43"/>
      <c r="M218" s="212"/>
      <c r="N218" s="213"/>
      <c r="O218" s="84"/>
      <c r="P218" s="84"/>
      <c r="Q218" s="84"/>
      <c r="R218" s="84"/>
      <c r="S218" s="84"/>
      <c r="T218" s="85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5" t="s">
        <v>143</v>
      </c>
      <c r="AU218" s="15" t="s">
        <v>80</v>
      </c>
    </row>
    <row r="219" s="2" customFormat="1" ht="16.5" customHeight="1">
      <c r="A219" s="37"/>
      <c r="B219" s="38"/>
      <c r="C219" s="215" t="s">
        <v>403</v>
      </c>
      <c r="D219" s="215" t="s">
        <v>349</v>
      </c>
      <c r="E219" s="216" t="s">
        <v>717</v>
      </c>
      <c r="F219" s="217" t="s">
        <v>718</v>
      </c>
      <c r="G219" s="218" t="s">
        <v>164</v>
      </c>
      <c r="H219" s="219">
        <v>60</v>
      </c>
      <c r="I219" s="220"/>
      <c r="J219" s="221">
        <f>ROUND(I219*H219,2)</f>
        <v>0</v>
      </c>
      <c r="K219" s="217" t="s">
        <v>39</v>
      </c>
      <c r="L219" s="222"/>
      <c r="M219" s="223" t="s">
        <v>39</v>
      </c>
      <c r="N219" s="224" t="s">
        <v>53</v>
      </c>
      <c r="O219" s="84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8" t="s">
        <v>180</v>
      </c>
      <c r="AT219" s="208" t="s">
        <v>349</v>
      </c>
      <c r="AU219" s="208" t="s">
        <v>80</v>
      </c>
      <c r="AY219" s="15" t="s">
        <v>139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5" t="s">
        <v>138</v>
      </c>
      <c r="BK219" s="209">
        <f>ROUND(I219*H219,2)</f>
        <v>0</v>
      </c>
      <c r="BL219" s="15" t="s">
        <v>138</v>
      </c>
      <c r="BM219" s="208" t="s">
        <v>972</v>
      </c>
    </row>
    <row r="220" s="2" customFormat="1">
      <c r="A220" s="37"/>
      <c r="B220" s="38"/>
      <c r="C220" s="39"/>
      <c r="D220" s="210" t="s">
        <v>141</v>
      </c>
      <c r="E220" s="39"/>
      <c r="F220" s="211" t="s">
        <v>718</v>
      </c>
      <c r="G220" s="39"/>
      <c r="H220" s="39"/>
      <c r="I220" s="146"/>
      <c r="J220" s="39"/>
      <c r="K220" s="39"/>
      <c r="L220" s="43"/>
      <c r="M220" s="212"/>
      <c r="N220" s="213"/>
      <c r="O220" s="84"/>
      <c r="P220" s="84"/>
      <c r="Q220" s="84"/>
      <c r="R220" s="84"/>
      <c r="S220" s="84"/>
      <c r="T220" s="85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5" t="s">
        <v>141</v>
      </c>
      <c r="AU220" s="15" t="s">
        <v>80</v>
      </c>
    </row>
    <row r="221" s="2" customFormat="1">
      <c r="A221" s="37"/>
      <c r="B221" s="38"/>
      <c r="C221" s="39"/>
      <c r="D221" s="210" t="s">
        <v>143</v>
      </c>
      <c r="E221" s="39"/>
      <c r="F221" s="214" t="s">
        <v>971</v>
      </c>
      <c r="G221" s="39"/>
      <c r="H221" s="39"/>
      <c r="I221" s="146"/>
      <c r="J221" s="39"/>
      <c r="K221" s="39"/>
      <c r="L221" s="43"/>
      <c r="M221" s="212"/>
      <c r="N221" s="213"/>
      <c r="O221" s="84"/>
      <c r="P221" s="84"/>
      <c r="Q221" s="84"/>
      <c r="R221" s="84"/>
      <c r="S221" s="84"/>
      <c r="T221" s="85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5" t="s">
        <v>143</v>
      </c>
      <c r="AU221" s="15" t="s">
        <v>80</v>
      </c>
    </row>
    <row r="222" s="2" customFormat="1" ht="16.5" customHeight="1">
      <c r="A222" s="37"/>
      <c r="B222" s="38"/>
      <c r="C222" s="215" t="s">
        <v>408</v>
      </c>
      <c r="D222" s="215" t="s">
        <v>349</v>
      </c>
      <c r="E222" s="216" t="s">
        <v>708</v>
      </c>
      <c r="F222" s="217" t="s">
        <v>709</v>
      </c>
      <c r="G222" s="218" t="s">
        <v>164</v>
      </c>
      <c r="H222" s="219">
        <v>1436</v>
      </c>
      <c r="I222" s="220"/>
      <c r="J222" s="221">
        <f>ROUND(I222*H222,2)</f>
        <v>0</v>
      </c>
      <c r="K222" s="217" t="s">
        <v>39</v>
      </c>
      <c r="L222" s="222"/>
      <c r="M222" s="223" t="s">
        <v>39</v>
      </c>
      <c r="N222" s="224" t="s">
        <v>53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8" t="s">
        <v>180</v>
      </c>
      <c r="AT222" s="208" t="s">
        <v>349</v>
      </c>
      <c r="AU222" s="208" t="s">
        <v>80</v>
      </c>
      <c r="AY222" s="15" t="s">
        <v>139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138</v>
      </c>
      <c r="BK222" s="209">
        <f>ROUND(I222*H222,2)</f>
        <v>0</v>
      </c>
      <c r="BL222" s="15" t="s">
        <v>138</v>
      </c>
      <c r="BM222" s="208" t="s">
        <v>973</v>
      </c>
    </row>
    <row r="223" s="2" customFormat="1">
      <c r="A223" s="37"/>
      <c r="B223" s="38"/>
      <c r="C223" s="39"/>
      <c r="D223" s="210" t="s">
        <v>141</v>
      </c>
      <c r="E223" s="39"/>
      <c r="F223" s="211" t="s">
        <v>709</v>
      </c>
      <c r="G223" s="39"/>
      <c r="H223" s="39"/>
      <c r="I223" s="146"/>
      <c r="J223" s="39"/>
      <c r="K223" s="39"/>
      <c r="L223" s="43"/>
      <c r="M223" s="212"/>
      <c r="N223" s="213"/>
      <c r="O223" s="84"/>
      <c r="P223" s="84"/>
      <c r="Q223" s="84"/>
      <c r="R223" s="84"/>
      <c r="S223" s="84"/>
      <c r="T223" s="85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5" t="s">
        <v>141</v>
      </c>
      <c r="AU223" s="15" t="s">
        <v>80</v>
      </c>
    </row>
    <row r="224" s="2" customFormat="1" ht="16.5" customHeight="1">
      <c r="A224" s="37"/>
      <c r="B224" s="38"/>
      <c r="C224" s="215" t="s">
        <v>413</v>
      </c>
      <c r="D224" s="215" t="s">
        <v>349</v>
      </c>
      <c r="E224" s="216" t="s">
        <v>482</v>
      </c>
      <c r="F224" s="217" t="s">
        <v>483</v>
      </c>
      <c r="G224" s="218" t="s">
        <v>164</v>
      </c>
      <c r="H224" s="219">
        <v>40</v>
      </c>
      <c r="I224" s="220"/>
      <c r="J224" s="221">
        <f>ROUND(I224*H224,2)</f>
        <v>0</v>
      </c>
      <c r="K224" s="217" t="s">
        <v>39</v>
      </c>
      <c r="L224" s="222"/>
      <c r="M224" s="223" t="s">
        <v>39</v>
      </c>
      <c r="N224" s="224" t="s">
        <v>53</v>
      </c>
      <c r="O224" s="84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8" t="s">
        <v>180</v>
      </c>
      <c r="AT224" s="208" t="s">
        <v>349</v>
      </c>
      <c r="AU224" s="208" t="s">
        <v>80</v>
      </c>
      <c r="AY224" s="15" t="s">
        <v>139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138</v>
      </c>
      <c r="BK224" s="209">
        <f>ROUND(I224*H224,2)</f>
        <v>0</v>
      </c>
      <c r="BL224" s="15" t="s">
        <v>138</v>
      </c>
      <c r="BM224" s="208" t="s">
        <v>974</v>
      </c>
    </row>
    <row r="225" s="2" customFormat="1">
      <c r="A225" s="37"/>
      <c r="B225" s="38"/>
      <c r="C225" s="39"/>
      <c r="D225" s="210" t="s">
        <v>141</v>
      </c>
      <c r="E225" s="39"/>
      <c r="F225" s="211" t="s">
        <v>483</v>
      </c>
      <c r="G225" s="39"/>
      <c r="H225" s="39"/>
      <c r="I225" s="146"/>
      <c r="J225" s="39"/>
      <c r="K225" s="39"/>
      <c r="L225" s="43"/>
      <c r="M225" s="212"/>
      <c r="N225" s="213"/>
      <c r="O225" s="84"/>
      <c r="P225" s="84"/>
      <c r="Q225" s="84"/>
      <c r="R225" s="84"/>
      <c r="S225" s="84"/>
      <c r="T225" s="85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5" t="s">
        <v>141</v>
      </c>
      <c r="AU225" s="15" t="s">
        <v>80</v>
      </c>
    </row>
    <row r="226" s="2" customFormat="1" ht="16.5" customHeight="1">
      <c r="A226" s="37"/>
      <c r="B226" s="38"/>
      <c r="C226" s="215" t="s">
        <v>418</v>
      </c>
      <c r="D226" s="215" t="s">
        <v>349</v>
      </c>
      <c r="E226" s="216" t="s">
        <v>975</v>
      </c>
      <c r="F226" s="217" t="s">
        <v>976</v>
      </c>
      <c r="G226" s="218" t="s">
        <v>164</v>
      </c>
      <c r="H226" s="219">
        <v>10</v>
      </c>
      <c r="I226" s="220"/>
      <c r="J226" s="221">
        <f>ROUND(I226*H226,2)</f>
        <v>0</v>
      </c>
      <c r="K226" s="217" t="s">
        <v>39</v>
      </c>
      <c r="L226" s="222"/>
      <c r="M226" s="223" t="s">
        <v>39</v>
      </c>
      <c r="N226" s="224" t="s">
        <v>53</v>
      </c>
      <c r="O226" s="84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8" t="s">
        <v>180</v>
      </c>
      <c r="AT226" s="208" t="s">
        <v>349</v>
      </c>
      <c r="AU226" s="208" t="s">
        <v>80</v>
      </c>
      <c r="AY226" s="15" t="s">
        <v>139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5" t="s">
        <v>138</v>
      </c>
      <c r="BK226" s="209">
        <f>ROUND(I226*H226,2)</f>
        <v>0</v>
      </c>
      <c r="BL226" s="15" t="s">
        <v>138</v>
      </c>
      <c r="BM226" s="208" t="s">
        <v>977</v>
      </c>
    </row>
    <row r="227" s="2" customFormat="1">
      <c r="A227" s="37"/>
      <c r="B227" s="38"/>
      <c r="C227" s="39"/>
      <c r="D227" s="210" t="s">
        <v>141</v>
      </c>
      <c r="E227" s="39"/>
      <c r="F227" s="211" t="s">
        <v>976</v>
      </c>
      <c r="G227" s="39"/>
      <c r="H227" s="39"/>
      <c r="I227" s="146"/>
      <c r="J227" s="39"/>
      <c r="K227" s="39"/>
      <c r="L227" s="43"/>
      <c r="M227" s="212"/>
      <c r="N227" s="213"/>
      <c r="O227" s="84"/>
      <c r="P227" s="84"/>
      <c r="Q227" s="84"/>
      <c r="R227" s="84"/>
      <c r="S227" s="84"/>
      <c r="T227" s="85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5" t="s">
        <v>141</v>
      </c>
      <c r="AU227" s="15" t="s">
        <v>80</v>
      </c>
    </row>
    <row r="228" s="2" customFormat="1" ht="16.5" customHeight="1">
      <c r="A228" s="37"/>
      <c r="B228" s="38"/>
      <c r="C228" s="215" t="s">
        <v>423</v>
      </c>
      <c r="D228" s="215" t="s">
        <v>349</v>
      </c>
      <c r="E228" s="216" t="s">
        <v>504</v>
      </c>
      <c r="F228" s="217" t="s">
        <v>505</v>
      </c>
      <c r="G228" s="218" t="s">
        <v>164</v>
      </c>
      <c r="H228" s="219">
        <v>10</v>
      </c>
      <c r="I228" s="220"/>
      <c r="J228" s="221">
        <f>ROUND(I228*H228,2)</f>
        <v>0</v>
      </c>
      <c r="K228" s="217" t="s">
        <v>39</v>
      </c>
      <c r="L228" s="222"/>
      <c r="M228" s="223" t="s">
        <v>39</v>
      </c>
      <c r="N228" s="224" t="s">
        <v>53</v>
      </c>
      <c r="O228" s="84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8" t="s">
        <v>180</v>
      </c>
      <c r="AT228" s="208" t="s">
        <v>349</v>
      </c>
      <c r="AU228" s="208" t="s">
        <v>80</v>
      </c>
      <c r="AY228" s="15" t="s">
        <v>139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5" t="s">
        <v>138</v>
      </c>
      <c r="BK228" s="209">
        <f>ROUND(I228*H228,2)</f>
        <v>0</v>
      </c>
      <c r="BL228" s="15" t="s">
        <v>138</v>
      </c>
      <c r="BM228" s="208" t="s">
        <v>978</v>
      </c>
    </row>
    <row r="229" s="2" customFormat="1">
      <c r="A229" s="37"/>
      <c r="B229" s="38"/>
      <c r="C229" s="39"/>
      <c r="D229" s="210" t="s">
        <v>141</v>
      </c>
      <c r="E229" s="39"/>
      <c r="F229" s="211" t="s">
        <v>505</v>
      </c>
      <c r="G229" s="39"/>
      <c r="H229" s="39"/>
      <c r="I229" s="146"/>
      <c r="J229" s="39"/>
      <c r="K229" s="39"/>
      <c r="L229" s="43"/>
      <c r="M229" s="212"/>
      <c r="N229" s="213"/>
      <c r="O229" s="84"/>
      <c r="P229" s="84"/>
      <c r="Q229" s="84"/>
      <c r="R229" s="84"/>
      <c r="S229" s="84"/>
      <c r="T229" s="85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5" t="s">
        <v>141</v>
      </c>
      <c r="AU229" s="15" t="s">
        <v>80</v>
      </c>
    </row>
    <row r="230" s="2" customFormat="1" ht="16.5" customHeight="1">
      <c r="A230" s="37"/>
      <c r="B230" s="38"/>
      <c r="C230" s="215" t="s">
        <v>428</v>
      </c>
      <c r="D230" s="215" t="s">
        <v>349</v>
      </c>
      <c r="E230" s="216" t="s">
        <v>979</v>
      </c>
      <c r="F230" s="217" t="s">
        <v>980</v>
      </c>
      <c r="G230" s="218" t="s">
        <v>137</v>
      </c>
      <c r="H230" s="219">
        <v>1875</v>
      </c>
      <c r="I230" s="220"/>
      <c r="J230" s="221">
        <f>ROUND(I230*H230,2)</f>
        <v>0</v>
      </c>
      <c r="K230" s="217" t="s">
        <v>39</v>
      </c>
      <c r="L230" s="222"/>
      <c r="M230" s="223" t="s">
        <v>39</v>
      </c>
      <c r="N230" s="224" t="s">
        <v>53</v>
      </c>
      <c r="O230" s="84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8" t="s">
        <v>180</v>
      </c>
      <c r="AT230" s="208" t="s">
        <v>349</v>
      </c>
      <c r="AU230" s="208" t="s">
        <v>80</v>
      </c>
      <c r="AY230" s="15" t="s">
        <v>139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5" t="s">
        <v>138</v>
      </c>
      <c r="BK230" s="209">
        <f>ROUND(I230*H230,2)</f>
        <v>0</v>
      </c>
      <c r="BL230" s="15" t="s">
        <v>138</v>
      </c>
      <c r="BM230" s="208" t="s">
        <v>981</v>
      </c>
    </row>
    <row r="231" s="2" customFormat="1">
      <c r="A231" s="37"/>
      <c r="B231" s="38"/>
      <c r="C231" s="39"/>
      <c r="D231" s="210" t="s">
        <v>141</v>
      </c>
      <c r="E231" s="39"/>
      <c r="F231" s="211" t="s">
        <v>980</v>
      </c>
      <c r="G231" s="39"/>
      <c r="H231" s="39"/>
      <c r="I231" s="146"/>
      <c r="J231" s="39"/>
      <c r="K231" s="39"/>
      <c r="L231" s="43"/>
      <c r="M231" s="212"/>
      <c r="N231" s="213"/>
      <c r="O231" s="84"/>
      <c r="P231" s="84"/>
      <c r="Q231" s="84"/>
      <c r="R231" s="84"/>
      <c r="S231" s="84"/>
      <c r="T231" s="85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5" t="s">
        <v>141</v>
      </c>
      <c r="AU231" s="15" t="s">
        <v>80</v>
      </c>
    </row>
    <row r="232" s="2" customFormat="1" ht="16.5" customHeight="1">
      <c r="A232" s="37"/>
      <c r="B232" s="38"/>
      <c r="C232" s="215" t="s">
        <v>433</v>
      </c>
      <c r="D232" s="215" t="s">
        <v>349</v>
      </c>
      <c r="E232" s="216" t="s">
        <v>982</v>
      </c>
      <c r="F232" s="217" t="s">
        <v>983</v>
      </c>
      <c r="G232" s="218" t="s">
        <v>154</v>
      </c>
      <c r="H232" s="219">
        <v>33.75</v>
      </c>
      <c r="I232" s="220"/>
      <c r="J232" s="221">
        <f>ROUND(I232*H232,2)</f>
        <v>0</v>
      </c>
      <c r="K232" s="217" t="s">
        <v>39</v>
      </c>
      <c r="L232" s="222"/>
      <c r="M232" s="223" t="s">
        <v>39</v>
      </c>
      <c r="N232" s="224" t="s">
        <v>53</v>
      </c>
      <c r="O232" s="84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8" t="s">
        <v>180</v>
      </c>
      <c r="AT232" s="208" t="s">
        <v>349</v>
      </c>
      <c r="AU232" s="208" t="s">
        <v>80</v>
      </c>
      <c r="AY232" s="15" t="s">
        <v>139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5" t="s">
        <v>138</v>
      </c>
      <c r="BK232" s="209">
        <f>ROUND(I232*H232,2)</f>
        <v>0</v>
      </c>
      <c r="BL232" s="15" t="s">
        <v>138</v>
      </c>
      <c r="BM232" s="208" t="s">
        <v>984</v>
      </c>
    </row>
    <row r="233" s="2" customFormat="1">
      <c r="A233" s="37"/>
      <c r="B233" s="38"/>
      <c r="C233" s="39"/>
      <c r="D233" s="210" t="s">
        <v>141</v>
      </c>
      <c r="E233" s="39"/>
      <c r="F233" s="211" t="s">
        <v>983</v>
      </c>
      <c r="G233" s="39"/>
      <c r="H233" s="39"/>
      <c r="I233" s="146"/>
      <c r="J233" s="39"/>
      <c r="K233" s="39"/>
      <c r="L233" s="43"/>
      <c r="M233" s="212"/>
      <c r="N233" s="213"/>
      <c r="O233" s="84"/>
      <c r="P233" s="84"/>
      <c r="Q233" s="84"/>
      <c r="R233" s="84"/>
      <c r="S233" s="84"/>
      <c r="T233" s="85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5" t="s">
        <v>141</v>
      </c>
      <c r="AU233" s="15" t="s">
        <v>80</v>
      </c>
    </row>
    <row r="234" s="2" customFormat="1">
      <c r="A234" s="37"/>
      <c r="B234" s="38"/>
      <c r="C234" s="39"/>
      <c r="D234" s="210" t="s">
        <v>143</v>
      </c>
      <c r="E234" s="39"/>
      <c r="F234" s="214" t="s">
        <v>985</v>
      </c>
      <c r="G234" s="39"/>
      <c r="H234" s="39"/>
      <c r="I234" s="146"/>
      <c r="J234" s="39"/>
      <c r="K234" s="39"/>
      <c r="L234" s="43"/>
      <c r="M234" s="212"/>
      <c r="N234" s="213"/>
      <c r="O234" s="84"/>
      <c r="P234" s="84"/>
      <c r="Q234" s="84"/>
      <c r="R234" s="84"/>
      <c r="S234" s="84"/>
      <c r="T234" s="85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5" t="s">
        <v>143</v>
      </c>
      <c r="AU234" s="15" t="s">
        <v>80</v>
      </c>
    </row>
    <row r="235" s="2" customFormat="1" ht="21.75" customHeight="1">
      <c r="A235" s="37"/>
      <c r="B235" s="38"/>
      <c r="C235" s="215" t="s">
        <v>437</v>
      </c>
      <c r="D235" s="215" t="s">
        <v>349</v>
      </c>
      <c r="E235" s="216" t="s">
        <v>986</v>
      </c>
      <c r="F235" s="217" t="s">
        <v>987</v>
      </c>
      <c r="G235" s="218" t="s">
        <v>147</v>
      </c>
      <c r="H235" s="219">
        <v>375</v>
      </c>
      <c r="I235" s="220"/>
      <c r="J235" s="221">
        <f>ROUND(I235*H235,2)</f>
        <v>0</v>
      </c>
      <c r="K235" s="217" t="s">
        <v>39</v>
      </c>
      <c r="L235" s="222"/>
      <c r="M235" s="223" t="s">
        <v>39</v>
      </c>
      <c r="N235" s="224" t="s">
        <v>53</v>
      </c>
      <c r="O235" s="84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8" t="s">
        <v>180</v>
      </c>
      <c r="AT235" s="208" t="s">
        <v>349</v>
      </c>
      <c r="AU235" s="208" t="s">
        <v>80</v>
      </c>
      <c r="AY235" s="15" t="s">
        <v>139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5" t="s">
        <v>138</v>
      </c>
      <c r="BK235" s="209">
        <f>ROUND(I235*H235,2)</f>
        <v>0</v>
      </c>
      <c r="BL235" s="15" t="s">
        <v>138</v>
      </c>
      <c r="BM235" s="208" t="s">
        <v>988</v>
      </c>
    </row>
    <row r="236" s="2" customFormat="1">
      <c r="A236" s="37"/>
      <c r="B236" s="38"/>
      <c r="C236" s="39"/>
      <c r="D236" s="210" t="s">
        <v>141</v>
      </c>
      <c r="E236" s="39"/>
      <c r="F236" s="211" t="s">
        <v>987</v>
      </c>
      <c r="G236" s="39"/>
      <c r="H236" s="39"/>
      <c r="I236" s="146"/>
      <c r="J236" s="39"/>
      <c r="K236" s="39"/>
      <c r="L236" s="43"/>
      <c r="M236" s="212"/>
      <c r="N236" s="213"/>
      <c r="O236" s="84"/>
      <c r="P236" s="84"/>
      <c r="Q236" s="84"/>
      <c r="R236" s="84"/>
      <c r="S236" s="84"/>
      <c r="T236" s="85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5" t="s">
        <v>141</v>
      </c>
      <c r="AU236" s="15" t="s">
        <v>80</v>
      </c>
    </row>
    <row r="237" s="2" customFormat="1" ht="21.75" customHeight="1">
      <c r="A237" s="37"/>
      <c r="B237" s="38"/>
      <c r="C237" s="215" t="s">
        <v>441</v>
      </c>
      <c r="D237" s="215" t="s">
        <v>349</v>
      </c>
      <c r="E237" s="216" t="s">
        <v>989</v>
      </c>
      <c r="F237" s="217" t="s">
        <v>990</v>
      </c>
      <c r="G237" s="218" t="s">
        <v>991</v>
      </c>
      <c r="H237" s="219">
        <v>8</v>
      </c>
      <c r="I237" s="220"/>
      <c r="J237" s="221">
        <f>ROUND(I237*H237,2)</f>
        <v>0</v>
      </c>
      <c r="K237" s="217" t="s">
        <v>39</v>
      </c>
      <c r="L237" s="222"/>
      <c r="M237" s="223" t="s">
        <v>39</v>
      </c>
      <c r="N237" s="224" t="s">
        <v>53</v>
      </c>
      <c r="O237" s="84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8" t="s">
        <v>180</v>
      </c>
      <c r="AT237" s="208" t="s">
        <v>349</v>
      </c>
      <c r="AU237" s="208" t="s">
        <v>80</v>
      </c>
      <c r="AY237" s="15" t="s">
        <v>139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5" t="s">
        <v>138</v>
      </c>
      <c r="BK237" s="209">
        <f>ROUND(I237*H237,2)</f>
        <v>0</v>
      </c>
      <c r="BL237" s="15" t="s">
        <v>138</v>
      </c>
      <c r="BM237" s="208" t="s">
        <v>992</v>
      </c>
    </row>
    <row r="238" s="2" customFormat="1">
      <c r="A238" s="37"/>
      <c r="B238" s="38"/>
      <c r="C238" s="39"/>
      <c r="D238" s="210" t="s">
        <v>141</v>
      </c>
      <c r="E238" s="39"/>
      <c r="F238" s="211" t="s">
        <v>990</v>
      </c>
      <c r="G238" s="39"/>
      <c r="H238" s="39"/>
      <c r="I238" s="146"/>
      <c r="J238" s="39"/>
      <c r="K238" s="39"/>
      <c r="L238" s="43"/>
      <c r="M238" s="212"/>
      <c r="N238" s="213"/>
      <c r="O238" s="84"/>
      <c r="P238" s="84"/>
      <c r="Q238" s="84"/>
      <c r="R238" s="84"/>
      <c r="S238" s="84"/>
      <c r="T238" s="85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5" t="s">
        <v>141</v>
      </c>
      <c r="AU238" s="15" t="s">
        <v>80</v>
      </c>
    </row>
    <row r="239" s="2" customFormat="1" ht="21.75" customHeight="1">
      <c r="A239" s="37"/>
      <c r="B239" s="38"/>
      <c r="C239" s="215" t="s">
        <v>446</v>
      </c>
      <c r="D239" s="215" t="s">
        <v>349</v>
      </c>
      <c r="E239" s="216" t="s">
        <v>993</v>
      </c>
      <c r="F239" s="217" t="s">
        <v>994</v>
      </c>
      <c r="G239" s="218" t="s">
        <v>991</v>
      </c>
      <c r="H239" s="219">
        <v>8</v>
      </c>
      <c r="I239" s="220"/>
      <c r="J239" s="221">
        <f>ROUND(I239*H239,2)</f>
        <v>0</v>
      </c>
      <c r="K239" s="217" t="s">
        <v>39</v>
      </c>
      <c r="L239" s="222"/>
      <c r="M239" s="223" t="s">
        <v>39</v>
      </c>
      <c r="N239" s="224" t="s">
        <v>53</v>
      </c>
      <c r="O239" s="84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8" t="s">
        <v>180</v>
      </c>
      <c r="AT239" s="208" t="s">
        <v>349</v>
      </c>
      <c r="AU239" s="208" t="s">
        <v>80</v>
      </c>
      <c r="AY239" s="15" t="s">
        <v>139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5" t="s">
        <v>138</v>
      </c>
      <c r="BK239" s="209">
        <f>ROUND(I239*H239,2)</f>
        <v>0</v>
      </c>
      <c r="BL239" s="15" t="s">
        <v>138</v>
      </c>
      <c r="BM239" s="208" t="s">
        <v>995</v>
      </c>
    </row>
    <row r="240" s="2" customFormat="1">
      <c r="A240" s="37"/>
      <c r="B240" s="38"/>
      <c r="C240" s="39"/>
      <c r="D240" s="210" t="s">
        <v>141</v>
      </c>
      <c r="E240" s="39"/>
      <c r="F240" s="211" t="s">
        <v>994</v>
      </c>
      <c r="G240" s="39"/>
      <c r="H240" s="39"/>
      <c r="I240" s="146"/>
      <c r="J240" s="39"/>
      <c r="K240" s="39"/>
      <c r="L240" s="43"/>
      <c r="M240" s="225"/>
      <c r="N240" s="226"/>
      <c r="O240" s="227"/>
      <c r="P240" s="227"/>
      <c r="Q240" s="227"/>
      <c r="R240" s="227"/>
      <c r="S240" s="227"/>
      <c r="T240" s="22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5" t="s">
        <v>141</v>
      </c>
      <c r="AU240" s="15" t="s">
        <v>80</v>
      </c>
    </row>
    <row r="241" s="2" customFormat="1" ht="6.96" customHeight="1">
      <c r="A241" s="37"/>
      <c r="B241" s="59"/>
      <c r="C241" s="60"/>
      <c r="D241" s="60"/>
      <c r="E241" s="60"/>
      <c r="F241" s="60"/>
      <c r="G241" s="60"/>
      <c r="H241" s="60"/>
      <c r="I241" s="175"/>
      <c r="J241" s="60"/>
      <c r="K241" s="60"/>
      <c r="L241" s="43"/>
      <c r="M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</row>
  </sheetData>
  <sheetProtection sheet="1" autoFilter="0" formatColumns="0" formatRows="0" objects="1" scenarios="1" spinCount="100000" saltValue="F9HF9PV2X6IexnXjhktU8MLOrXM9XRVJUNaD9KX2SEusYnJubWX8jsvSigwgTpmW+/kkjROsSxcMxwQmAzRZLA==" hashValue="+yeYr/0Fa+4XGOAcN1zaPAA+YlfU+bC+JjN02+kXT+0GXjCfb6tTYpaW4D6bObebRB72xKGchdirYCmT5wnh7w==" algorithmName="SHA-512" password="CC35"/>
  <autoFilter ref="C84:K2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114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996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19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ROUND(J85,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ROUND((SUM(BE85:BE111)),  2)</f>
        <v>0</v>
      </c>
      <c r="G35" s="37"/>
      <c r="H35" s="37"/>
      <c r="I35" s="164">
        <v>0.20999999999999999</v>
      </c>
      <c r="J35" s="163">
        <f>ROUND(((SUM(BE85:BE111))*I35),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ROUND((SUM(BF85:BF111)),  2)</f>
        <v>0</v>
      </c>
      <c r="G36" s="37"/>
      <c r="H36" s="37"/>
      <c r="I36" s="164">
        <v>0.14999999999999999</v>
      </c>
      <c r="J36" s="163">
        <f>ROUND(((SUM(BF85:BF111))*I36),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ROUND((SUM(BG85:BG111)),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ROUND((SUM(BH85:BH111)),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ROUND((SUM(BI85:BI111)),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114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Č15 - mimostaveništní doprava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J85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46"/>
      <c r="J64" s="39"/>
      <c r="K64" s="39"/>
      <c r="L64" s="14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1" t="s">
        <v>121</v>
      </c>
      <c r="D70" s="39"/>
      <c r="E70" s="39"/>
      <c r="F70" s="39"/>
      <c r="G70" s="39"/>
      <c r="H70" s="39"/>
      <c r="I70" s="146"/>
      <c r="J70" s="39"/>
      <c r="K70" s="39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0" t="s">
        <v>16</v>
      </c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79" t="str">
        <f>E7</f>
        <v>Oprava kolejí a výhybek v ŽST Řehlovice</v>
      </c>
      <c r="F73" s="30"/>
      <c r="G73" s="30"/>
      <c r="H73" s="30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19"/>
      <c r="C74" s="30" t="s">
        <v>113</v>
      </c>
      <c r="D74" s="20"/>
      <c r="E74" s="20"/>
      <c r="F74" s="20"/>
      <c r="G74" s="20"/>
      <c r="H74" s="20"/>
      <c r="I74" s="138"/>
      <c r="J74" s="20"/>
      <c r="K74" s="20"/>
      <c r="L74" s="18"/>
    </row>
    <row r="75" s="2" customFormat="1" ht="16.5" customHeight="1">
      <c r="A75" s="37"/>
      <c r="B75" s="38"/>
      <c r="C75" s="39"/>
      <c r="D75" s="39"/>
      <c r="E75" s="179" t="s">
        <v>114</v>
      </c>
      <c r="F75" s="39"/>
      <c r="G75" s="39"/>
      <c r="H75" s="39"/>
      <c r="I75" s="146"/>
      <c r="J75" s="39"/>
      <c r="K75" s="39"/>
      <c r="L75" s="14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0" t="s">
        <v>115</v>
      </c>
      <c r="D76" s="39"/>
      <c r="E76" s="39"/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E11</f>
        <v>Č15 - mimostaveništní doprava</v>
      </c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0" t="s">
        <v>22</v>
      </c>
      <c r="D79" s="39"/>
      <c r="E79" s="39"/>
      <c r="F79" s="25" t="str">
        <f>F14</f>
        <v>ŽST Řehlovice</v>
      </c>
      <c r="G79" s="39"/>
      <c r="H79" s="39"/>
      <c r="I79" s="149" t="s">
        <v>24</v>
      </c>
      <c r="J79" s="72" t="str">
        <f>IF(J14="","",J14)</f>
        <v>17. 1. 2020</v>
      </c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46"/>
      <c r="J80" s="39"/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0" t="s">
        <v>30</v>
      </c>
      <c r="D81" s="39"/>
      <c r="E81" s="39"/>
      <c r="F81" s="25" t="str">
        <f>E17</f>
        <v>Správa železnic, OŘ UNL, ST Most</v>
      </c>
      <c r="G81" s="39"/>
      <c r="H81" s="39"/>
      <c r="I81" s="149" t="s">
        <v>38</v>
      </c>
      <c r="J81" s="35" t="str">
        <f>E23</f>
        <v xml:space="preserve"> </v>
      </c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40.05" customHeight="1">
      <c r="A82" s="37"/>
      <c r="B82" s="38"/>
      <c r="C82" s="30" t="s">
        <v>36</v>
      </c>
      <c r="D82" s="39"/>
      <c r="E82" s="39"/>
      <c r="F82" s="25" t="str">
        <f>IF(E20="","",E20)</f>
        <v>Vyplň údaj</v>
      </c>
      <c r="G82" s="39"/>
      <c r="H82" s="39"/>
      <c r="I82" s="149" t="s">
        <v>42</v>
      </c>
      <c r="J82" s="35" t="str">
        <f>E26</f>
        <v>Ing. Horák Jiří, horak@szdc.cz, +420 602155923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46"/>
      <c r="J83" s="39"/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85"/>
      <c r="B84" s="186"/>
      <c r="C84" s="187" t="s">
        <v>122</v>
      </c>
      <c r="D84" s="188" t="s">
        <v>65</v>
      </c>
      <c r="E84" s="188" t="s">
        <v>61</v>
      </c>
      <c r="F84" s="188" t="s">
        <v>62</v>
      </c>
      <c r="G84" s="188" t="s">
        <v>123</v>
      </c>
      <c r="H84" s="188" t="s">
        <v>124</v>
      </c>
      <c r="I84" s="189" t="s">
        <v>125</v>
      </c>
      <c r="J84" s="188" t="s">
        <v>119</v>
      </c>
      <c r="K84" s="190" t="s">
        <v>126</v>
      </c>
      <c r="L84" s="191"/>
      <c r="M84" s="92" t="s">
        <v>39</v>
      </c>
      <c r="N84" s="93" t="s">
        <v>50</v>
      </c>
      <c r="O84" s="93" t="s">
        <v>127</v>
      </c>
      <c r="P84" s="93" t="s">
        <v>128</v>
      </c>
      <c r="Q84" s="93" t="s">
        <v>129</v>
      </c>
      <c r="R84" s="93" t="s">
        <v>130</v>
      </c>
      <c r="S84" s="93" t="s">
        <v>131</v>
      </c>
      <c r="T84" s="94" t="s">
        <v>132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7"/>
      <c r="B85" s="38"/>
      <c r="C85" s="99" t="s">
        <v>133</v>
      </c>
      <c r="D85" s="39"/>
      <c r="E85" s="39"/>
      <c r="F85" s="39"/>
      <c r="G85" s="39"/>
      <c r="H85" s="39"/>
      <c r="I85" s="146"/>
      <c r="J85" s="192">
        <f>BK85</f>
        <v>0</v>
      </c>
      <c r="K85" s="39"/>
      <c r="L85" s="43"/>
      <c r="M85" s="95"/>
      <c r="N85" s="193"/>
      <c r="O85" s="96"/>
      <c r="P85" s="194">
        <f>SUM(P86:P111)</f>
        <v>0</v>
      </c>
      <c r="Q85" s="96"/>
      <c r="R85" s="194">
        <f>SUM(R86:R111)</f>
        <v>0</v>
      </c>
      <c r="S85" s="96"/>
      <c r="T85" s="195">
        <f>SUM(T86:T111)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5" t="s">
        <v>79</v>
      </c>
      <c r="AU85" s="15" t="s">
        <v>120</v>
      </c>
      <c r="BK85" s="196">
        <f>SUM(BK86:BK111)</f>
        <v>0</v>
      </c>
    </row>
    <row r="86" s="2" customFormat="1" ht="21.75" customHeight="1">
      <c r="A86" s="37"/>
      <c r="B86" s="38"/>
      <c r="C86" s="197" t="s">
        <v>87</v>
      </c>
      <c r="D86" s="197" t="s">
        <v>134</v>
      </c>
      <c r="E86" s="198" t="s">
        <v>997</v>
      </c>
      <c r="F86" s="199" t="s">
        <v>998</v>
      </c>
      <c r="G86" s="200" t="s">
        <v>164</v>
      </c>
      <c r="H86" s="201">
        <v>1</v>
      </c>
      <c r="I86" s="202"/>
      <c r="J86" s="203">
        <f>ROUND(I86*H86,2)</f>
        <v>0</v>
      </c>
      <c r="K86" s="199" t="s">
        <v>39</v>
      </c>
      <c r="L86" s="43"/>
      <c r="M86" s="204" t="s">
        <v>39</v>
      </c>
      <c r="N86" s="205" t="s">
        <v>53</v>
      </c>
      <c r="O86" s="84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8" t="s">
        <v>138</v>
      </c>
      <c r="AT86" s="208" t="s">
        <v>134</v>
      </c>
      <c r="AU86" s="208" t="s">
        <v>80</v>
      </c>
      <c r="AY86" s="15" t="s">
        <v>139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5" t="s">
        <v>138</v>
      </c>
      <c r="BK86" s="209">
        <f>ROUND(I86*H86,2)</f>
        <v>0</v>
      </c>
      <c r="BL86" s="15" t="s">
        <v>138</v>
      </c>
      <c r="BM86" s="208" t="s">
        <v>999</v>
      </c>
    </row>
    <row r="87" s="2" customFormat="1">
      <c r="A87" s="37"/>
      <c r="B87" s="38"/>
      <c r="C87" s="39"/>
      <c r="D87" s="210" t="s">
        <v>141</v>
      </c>
      <c r="E87" s="39"/>
      <c r="F87" s="211" t="s">
        <v>1000</v>
      </c>
      <c r="G87" s="39"/>
      <c r="H87" s="39"/>
      <c r="I87" s="146"/>
      <c r="J87" s="39"/>
      <c r="K87" s="39"/>
      <c r="L87" s="43"/>
      <c r="M87" s="212"/>
      <c r="N87" s="213"/>
      <c r="O87" s="84"/>
      <c r="P87" s="84"/>
      <c r="Q87" s="84"/>
      <c r="R87" s="84"/>
      <c r="S87" s="84"/>
      <c r="T87" s="85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5" t="s">
        <v>141</v>
      </c>
      <c r="AU87" s="15" t="s">
        <v>80</v>
      </c>
    </row>
    <row r="88" s="2" customFormat="1">
      <c r="A88" s="37"/>
      <c r="B88" s="38"/>
      <c r="C88" s="39"/>
      <c r="D88" s="210" t="s">
        <v>143</v>
      </c>
      <c r="E88" s="39"/>
      <c r="F88" s="214" t="s">
        <v>1001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143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1002</v>
      </c>
      <c r="F89" s="199" t="s">
        <v>1003</v>
      </c>
      <c r="G89" s="200" t="s">
        <v>277</v>
      </c>
      <c r="H89" s="201">
        <v>3850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138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138</v>
      </c>
      <c r="BM89" s="208" t="s">
        <v>1004</v>
      </c>
    </row>
    <row r="90" s="2" customFormat="1">
      <c r="A90" s="37"/>
      <c r="B90" s="38"/>
      <c r="C90" s="39"/>
      <c r="D90" s="210" t="s">
        <v>141</v>
      </c>
      <c r="E90" s="39"/>
      <c r="F90" s="211" t="s">
        <v>1005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>
      <c r="A91" s="37"/>
      <c r="B91" s="38"/>
      <c r="C91" s="39"/>
      <c r="D91" s="210" t="s">
        <v>143</v>
      </c>
      <c r="E91" s="39"/>
      <c r="F91" s="214" t="s">
        <v>1006</v>
      </c>
      <c r="G91" s="39"/>
      <c r="H91" s="39"/>
      <c r="I91" s="146"/>
      <c r="J91" s="39"/>
      <c r="K91" s="39"/>
      <c r="L91" s="43"/>
      <c r="M91" s="212"/>
      <c r="N91" s="213"/>
      <c r="O91" s="84"/>
      <c r="P91" s="84"/>
      <c r="Q91" s="84"/>
      <c r="R91" s="84"/>
      <c r="S91" s="84"/>
      <c r="T91" s="85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5" t="s">
        <v>143</v>
      </c>
      <c r="AU91" s="15" t="s">
        <v>80</v>
      </c>
    </row>
    <row r="92" s="2" customFormat="1" ht="21.75" customHeight="1">
      <c r="A92" s="37"/>
      <c r="B92" s="38"/>
      <c r="C92" s="197" t="s">
        <v>151</v>
      </c>
      <c r="D92" s="197" t="s">
        <v>134</v>
      </c>
      <c r="E92" s="198" t="s">
        <v>1002</v>
      </c>
      <c r="F92" s="199" t="s">
        <v>1003</v>
      </c>
      <c r="G92" s="200" t="s">
        <v>277</v>
      </c>
      <c r="H92" s="201">
        <v>2900</v>
      </c>
      <c r="I92" s="202"/>
      <c r="J92" s="203">
        <f>ROUND(I92*H92,2)</f>
        <v>0</v>
      </c>
      <c r="K92" s="199" t="s">
        <v>39</v>
      </c>
      <c r="L92" s="43"/>
      <c r="M92" s="204" t="s">
        <v>39</v>
      </c>
      <c r="N92" s="205" t="s">
        <v>53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8" t="s">
        <v>138</v>
      </c>
      <c r="AT92" s="208" t="s">
        <v>134</v>
      </c>
      <c r="AU92" s="208" t="s">
        <v>80</v>
      </c>
      <c r="AY92" s="15" t="s">
        <v>139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5" t="s">
        <v>138</v>
      </c>
      <c r="BK92" s="209">
        <f>ROUND(I92*H92,2)</f>
        <v>0</v>
      </c>
      <c r="BL92" s="15" t="s">
        <v>138</v>
      </c>
      <c r="BM92" s="208" t="s">
        <v>1007</v>
      </c>
    </row>
    <row r="93" s="2" customFormat="1">
      <c r="A93" s="37"/>
      <c r="B93" s="38"/>
      <c r="C93" s="39"/>
      <c r="D93" s="210" t="s">
        <v>141</v>
      </c>
      <c r="E93" s="39"/>
      <c r="F93" s="211" t="s">
        <v>1005</v>
      </c>
      <c r="G93" s="39"/>
      <c r="H93" s="39"/>
      <c r="I93" s="146"/>
      <c r="J93" s="39"/>
      <c r="K93" s="39"/>
      <c r="L93" s="43"/>
      <c r="M93" s="212"/>
      <c r="N93" s="213"/>
      <c r="O93" s="84"/>
      <c r="P93" s="84"/>
      <c r="Q93" s="84"/>
      <c r="R93" s="84"/>
      <c r="S93" s="84"/>
      <c r="T93" s="85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5" t="s">
        <v>141</v>
      </c>
      <c r="AU93" s="15" t="s">
        <v>80</v>
      </c>
    </row>
    <row r="94" s="2" customFormat="1">
      <c r="A94" s="37"/>
      <c r="B94" s="38"/>
      <c r="C94" s="39"/>
      <c r="D94" s="210" t="s">
        <v>143</v>
      </c>
      <c r="E94" s="39"/>
      <c r="F94" s="214" t="s">
        <v>1008</v>
      </c>
      <c r="G94" s="39"/>
      <c r="H94" s="39"/>
      <c r="I94" s="146"/>
      <c r="J94" s="39"/>
      <c r="K94" s="39"/>
      <c r="L94" s="43"/>
      <c r="M94" s="212"/>
      <c r="N94" s="213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5" t="s">
        <v>143</v>
      </c>
      <c r="AU94" s="15" t="s">
        <v>80</v>
      </c>
    </row>
    <row r="95" s="2" customFormat="1" ht="33" customHeight="1">
      <c r="A95" s="37"/>
      <c r="B95" s="38"/>
      <c r="C95" s="197" t="s">
        <v>138</v>
      </c>
      <c r="D95" s="197" t="s">
        <v>134</v>
      </c>
      <c r="E95" s="198" t="s">
        <v>1009</v>
      </c>
      <c r="F95" s="199" t="s">
        <v>1010</v>
      </c>
      <c r="G95" s="200" t="s">
        <v>277</v>
      </c>
      <c r="H95" s="201">
        <v>16.765000000000001</v>
      </c>
      <c r="I95" s="202"/>
      <c r="J95" s="203">
        <f>ROUND(I95*H95,2)</f>
        <v>0</v>
      </c>
      <c r="K95" s="199" t="s">
        <v>39</v>
      </c>
      <c r="L95" s="43"/>
      <c r="M95" s="204" t="s">
        <v>39</v>
      </c>
      <c r="N95" s="205" t="s">
        <v>53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8" t="s">
        <v>138</v>
      </c>
      <c r="AT95" s="208" t="s">
        <v>134</v>
      </c>
      <c r="AU95" s="208" t="s">
        <v>80</v>
      </c>
      <c r="AY95" s="15" t="s">
        <v>139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138</v>
      </c>
      <c r="BK95" s="209">
        <f>ROUND(I95*H95,2)</f>
        <v>0</v>
      </c>
      <c r="BL95" s="15" t="s">
        <v>138</v>
      </c>
      <c r="BM95" s="208" t="s">
        <v>1011</v>
      </c>
    </row>
    <row r="96" s="2" customFormat="1">
      <c r="A96" s="37"/>
      <c r="B96" s="38"/>
      <c r="C96" s="39"/>
      <c r="D96" s="210" t="s">
        <v>141</v>
      </c>
      <c r="E96" s="39"/>
      <c r="F96" s="211" t="s">
        <v>1012</v>
      </c>
      <c r="G96" s="39"/>
      <c r="H96" s="39"/>
      <c r="I96" s="146"/>
      <c r="J96" s="39"/>
      <c r="K96" s="39"/>
      <c r="L96" s="43"/>
      <c r="M96" s="212"/>
      <c r="N96" s="213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5" t="s">
        <v>141</v>
      </c>
      <c r="AU96" s="15" t="s">
        <v>80</v>
      </c>
    </row>
    <row r="97" s="2" customFormat="1">
      <c r="A97" s="37"/>
      <c r="B97" s="38"/>
      <c r="C97" s="39"/>
      <c r="D97" s="210" t="s">
        <v>143</v>
      </c>
      <c r="E97" s="39"/>
      <c r="F97" s="214" t="s">
        <v>1013</v>
      </c>
      <c r="G97" s="39"/>
      <c r="H97" s="39"/>
      <c r="I97" s="146"/>
      <c r="J97" s="39"/>
      <c r="K97" s="39"/>
      <c r="L97" s="43"/>
      <c r="M97" s="212"/>
      <c r="N97" s="213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5" t="s">
        <v>143</v>
      </c>
      <c r="AU97" s="15" t="s">
        <v>80</v>
      </c>
    </row>
    <row r="98" s="2" customFormat="1" ht="33" customHeight="1">
      <c r="A98" s="37"/>
      <c r="B98" s="38"/>
      <c r="C98" s="197" t="s">
        <v>161</v>
      </c>
      <c r="D98" s="197" t="s">
        <v>134</v>
      </c>
      <c r="E98" s="198" t="s">
        <v>1014</v>
      </c>
      <c r="F98" s="199" t="s">
        <v>1015</v>
      </c>
      <c r="G98" s="200" t="s">
        <v>277</v>
      </c>
      <c r="H98" s="201">
        <v>18.027000000000001</v>
      </c>
      <c r="I98" s="202"/>
      <c r="J98" s="203">
        <f>ROUND(I98*H98,2)</f>
        <v>0</v>
      </c>
      <c r="K98" s="199" t="s">
        <v>39</v>
      </c>
      <c r="L98" s="43"/>
      <c r="M98" s="204" t="s">
        <v>39</v>
      </c>
      <c r="N98" s="205" t="s">
        <v>53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8" t="s">
        <v>138</v>
      </c>
      <c r="AT98" s="208" t="s">
        <v>134</v>
      </c>
      <c r="AU98" s="208" t="s">
        <v>80</v>
      </c>
      <c r="AY98" s="15" t="s">
        <v>139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5" t="s">
        <v>138</v>
      </c>
      <c r="BK98" s="209">
        <f>ROUND(I98*H98,2)</f>
        <v>0</v>
      </c>
      <c r="BL98" s="15" t="s">
        <v>138</v>
      </c>
      <c r="BM98" s="208" t="s">
        <v>1016</v>
      </c>
    </row>
    <row r="99" s="2" customFormat="1">
      <c r="A99" s="37"/>
      <c r="B99" s="38"/>
      <c r="C99" s="39"/>
      <c r="D99" s="210" t="s">
        <v>141</v>
      </c>
      <c r="E99" s="39"/>
      <c r="F99" s="211" t="s">
        <v>1017</v>
      </c>
      <c r="G99" s="39"/>
      <c r="H99" s="39"/>
      <c r="I99" s="146"/>
      <c r="J99" s="39"/>
      <c r="K99" s="39"/>
      <c r="L99" s="43"/>
      <c r="M99" s="212"/>
      <c r="N99" s="213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5" t="s">
        <v>141</v>
      </c>
      <c r="AU99" s="15" t="s">
        <v>80</v>
      </c>
    </row>
    <row r="100" s="2" customFormat="1">
      <c r="A100" s="37"/>
      <c r="B100" s="38"/>
      <c r="C100" s="39"/>
      <c r="D100" s="210" t="s">
        <v>143</v>
      </c>
      <c r="E100" s="39"/>
      <c r="F100" s="214" t="s">
        <v>1018</v>
      </c>
      <c r="G100" s="39"/>
      <c r="H100" s="39"/>
      <c r="I100" s="146"/>
      <c r="J100" s="39"/>
      <c r="K100" s="39"/>
      <c r="L100" s="43"/>
      <c r="M100" s="212"/>
      <c r="N100" s="213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5" t="s">
        <v>143</v>
      </c>
      <c r="AU100" s="15" t="s">
        <v>80</v>
      </c>
    </row>
    <row r="101" s="2" customFormat="1" ht="16.5" customHeight="1">
      <c r="A101" s="37"/>
      <c r="B101" s="38"/>
      <c r="C101" s="197" t="s">
        <v>168</v>
      </c>
      <c r="D101" s="197" t="s">
        <v>134</v>
      </c>
      <c r="E101" s="198" t="s">
        <v>1019</v>
      </c>
      <c r="F101" s="199" t="s">
        <v>1020</v>
      </c>
      <c r="G101" s="200" t="s">
        <v>277</v>
      </c>
      <c r="H101" s="201">
        <v>3850</v>
      </c>
      <c r="I101" s="202"/>
      <c r="J101" s="203">
        <f>ROUND(I101*H101,2)</f>
        <v>0</v>
      </c>
      <c r="K101" s="199" t="s">
        <v>39</v>
      </c>
      <c r="L101" s="43"/>
      <c r="M101" s="204" t="s">
        <v>39</v>
      </c>
      <c r="N101" s="205" t="s">
        <v>53</v>
      </c>
      <c r="O101" s="8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8" t="s">
        <v>138</v>
      </c>
      <c r="AT101" s="208" t="s">
        <v>134</v>
      </c>
      <c r="AU101" s="208" t="s">
        <v>80</v>
      </c>
      <c r="AY101" s="15" t="s">
        <v>139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5" t="s">
        <v>138</v>
      </c>
      <c r="BK101" s="209">
        <f>ROUND(I101*H101,2)</f>
        <v>0</v>
      </c>
      <c r="BL101" s="15" t="s">
        <v>138</v>
      </c>
      <c r="BM101" s="208" t="s">
        <v>1021</v>
      </c>
    </row>
    <row r="102" s="2" customFormat="1">
      <c r="A102" s="37"/>
      <c r="B102" s="38"/>
      <c r="C102" s="39"/>
      <c r="D102" s="210" t="s">
        <v>141</v>
      </c>
      <c r="E102" s="39"/>
      <c r="F102" s="211" t="s">
        <v>1022</v>
      </c>
      <c r="G102" s="39"/>
      <c r="H102" s="39"/>
      <c r="I102" s="146"/>
      <c r="J102" s="39"/>
      <c r="K102" s="39"/>
      <c r="L102" s="43"/>
      <c r="M102" s="212"/>
      <c r="N102" s="213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5" t="s">
        <v>141</v>
      </c>
      <c r="AU102" s="15" t="s">
        <v>80</v>
      </c>
    </row>
    <row r="103" s="2" customFormat="1">
      <c r="A103" s="37"/>
      <c r="B103" s="38"/>
      <c r="C103" s="39"/>
      <c r="D103" s="210" t="s">
        <v>143</v>
      </c>
      <c r="E103" s="39"/>
      <c r="F103" s="214" t="s">
        <v>1023</v>
      </c>
      <c r="G103" s="39"/>
      <c r="H103" s="39"/>
      <c r="I103" s="146"/>
      <c r="J103" s="39"/>
      <c r="K103" s="39"/>
      <c r="L103" s="43"/>
      <c r="M103" s="212"/>
      <c r="N103" s="213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5" t="s">
        <v>143</v>
      </c>
      <c r="AU103" s="15" t="s">
        <v>80</v>
      </c>
    </row>
    <row r="104" s="2" customFormat="1" ht="21.75" customHeight="1">
      <c r="A104" s="37"/>
      <c r="B104" s="38"/>
      <c r="C104" s="197" t="s">
        <v>174</v>
      </c>
      <c r="D104" s="197" t="s">
        <v>134</v>
      </c>
      <c r="E104" s="198" t="s">
        <v>1024</v>
      </c>
      <c r="F104" s="199" t="s">
        <v>1025</v>
      </c>
      <c r="G104" s="200" t="s">
        <v>277</v>
      </c>
      <c r="H104" s="201">
        <v>52.819000000000003</v>
      </c>
      <c r="I104" s="202"/>
      <c r="J104" s="203">
        <f>ROUND(I104*H104,2)</f>
        <v>0</v>
      </c>
      <c r="K104" s="199" t="s">
        <v>39</v>
      </c>
      <c r="L104" s="43"/>
      <c r="M104" s="204" t="s">
        <v>39</v>
      </c>
      <c r="N104" s="205" t="s">
        <v>53</v>
      </c>
      <c r="O104" s="84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8" t="s">
        <v>138</v>
      </c>
      <c r="AT104" s="208" t="s">
        <v>134</v>
      </c>
      <c r="AU104" s="208" t="s">
        <v>80</v>
      </c>
      <c r="AY104" s="15" t="s">
        <v>139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5" t="s">
        <v>138</v>
      </c>
      <c r="BK104" s="209">
        <f>ROUND(I104*H104,2)</f>
        <v>0</v>
      </c>
      <c r="BL104" s="15" t="s">
        <v>138</v>
      </c>
      <c r="BM104" s="208" t="s">
        <v>1026</v>
      </c>
    </row>
    <row r="105" s="2" customFormat="1">
      <c r="A105" s="37"/>
      <c r="B105" s="38"/>
      <c r="C105" s="39"/>
      <c r="D105" s="210" t="s">
        <v>141</v>
      </c>
      <c r="E105" s="39"/>
      <c r="F105" s="211" t="s">
        <v>1027</v>
      </c>
      <c r="G105" s="39"/>
      <c r="H105" s="39"/>
      <c r="I105" s="146"/>
      <c r="J105" s="39"/>
      <c r="K105" s="39"/>
      <c r="L105" s="43"/>
      <c r="M105" s="212"/>
      <c r="N105" s="213"/>
      <c r="O105" s="84"/>
      <c r="P105" s="84"/>
      <c r="Q105" s="84"/>
      <c r="R105" s="84"/>
      <c r="S105" s="84"/>
      <c r="T105" s="85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5" t="s">
        <v>141</v>
      </c>
      <c r="AU105" s="15" t="s">
        <v>80</v>
      </c>
    </row>
    <row r="106" s="2" customFormat="1">
      <c r="A106" s="37"/>
      <c r="B106" s="38"/>
      <c r="C106" s="39"/>
      <c r="D106" s="210" t="s">
        <v>143</v>
      </c>
      <c r="E106" s="39"/>
      <c r="F106" s="214" t="s">
        <v>1028</v>
      </c>
      <c r="G106" s="39"/>
      <c r="H106" s="39"/>
      <c r="I106" s="146"/>
      <c r="J106" s="39"/>
      <c r="K106" s="39"/>
      <c r="L106" s="43"/>
      <c r="M106" s="212"/>
      <c r="N106" s="213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5" t="s">
        <v>143</v>
      </c>
      <c r="AU106" s="15" t="s">
        <v>80</v>
      </c>
    </row>
    <row r="107" s="2" customFormat="1" ht="16.5" customHeight="1">
      <c r="A107" s="37"/>
      <c r="B107" s="38"/>
      <c r="C107" s="197" t="s">
        <v>180</v>
      </c>
      <c r="D107" s="197" t="s">
        <v>134</v>
      </c>
      <c r="E107" s="198" t="s">
        <v>1029</v>
      </c>
      <c r="F107" s="199" t="s">
        <v>1030</v>
      </c>
      <c r="G107" s="200" t="s">
        <v>277</v>
      </c>
      <c r="H107" s="201">
        <v>3850</v>
      </c>
      <c r="I107" s="202"/>
      <c r="J107" s="203">
        <f>ROUND(I107*H107,2)</f>
        <v>0</v>
      </c>
      <c r="K107" s="199" t="s">
        <v>39</v>
      </c>
      <c r="L107" s="43"/>
      <c r="M107" s="204" t="s">
        <v>39</v>
      </c>
      <c r="N107" s="205" t="s">
        <v>53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8" t="s">
        <v>138</v>
      </c>
      <c r="AT107" s="208" t="s">
        <v>134</v>
      </c>
      <c r="AU107" s="208" t="s">
        <v>80</v>
      </c>
      <c r="AY107" s="15" t="s">
        <v>139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5" t="s">
        <v>138</v>
      </c>
      <c r="BK107" s="209">
        <f>ROUND(I107*H107,2)</f>
        <v>0</v>
      </c>
      <c r="BL107" s="15" t="s">
        <v>138</v>
      </c>
      <c r="BM107" s="208" t="s">
        <v>1031</v>
      </c>
    </row>
    <row r="108" s="2" customFormat="1">
      <c r="A108" s="37"/>
      <c r="B108" s="38"/>
      <c r="C108" s="39"/>
      <c r="D108" s="210" t="s">
        <v>141</v>
      </c>
      <c r="E108" s="39"/>
      <c r="F108" s="211" t="s">
        <v>1032</v>
      </c>
      <c r="G108" s="39"/>
      <c r="H108" s="39"/>
      <c r="I108" s="146"/>
      <c r="J108" s="39"/>
      <c r="K108" s="39"/>
      <c r="L108" s="43"/>
      <c r="M108" s="212"/>
      <c r="N108" s="213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5" t="s">
        <v>141</v>
      </c>
      <c r="AU108" s="15" t="s">
        <v>80</v>
      </c>
    </row>
    <row r="109" s="2" customFormat="1" ht="16.5" customHeight="1">
      <c r="A109" s="37"/>
      <c r="B109" s="38"/>
      <c r="C109" s="197" t="s">
        <v>186</v>
      </c>
      <c r="D109" s="197" t="s">
        <v>134</v>
      </c>
      <c r="E109" s="198" t="s">
        <v>1033</v>
      </c>
      <c r="F109" s="199" t="s">
        <v>1034</v>
      </c>
      <c r="G109" s="200" t="s">
        <v>277</v>
      </c>
      <c r="H109" s="201">
        <v>2</v>
      </c>
      <c r="I109" s="202"/>
      <c r="J109" s="203">
        <f>ROUND(I109*H109,2)</f>
        <v>0</v>
      </c>
      <c r="K109" s="199" t="s">
        <v>39</v>
      </c>
      <c r="L109" s="43"/>
      <c r="M109" s="204" t="s">
        <v>39</v>
      </c>
      <c r="N109" s="205" t="s">
        <v>53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8" t="s">
        <v>138</v>
      </c>
      <c r="AT109" s="208" t="s">
        <v>134</v>
      </c>
      <c r="AU109" s="208" t="s">
        <v>80</v>
      </c>
      <c r="AY109" s="15" t="s">
        <v>139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5" t="s">
        <v>138</v>
      </c>
      <c r="BK109" s="209">
        <f>ROUND(I109*H109,2)</f>
        <v>0</v>
      </c>
      <c r="BL109" s="15" t="s">
        <v>138</v>
      </c>
      <c r="BM109" s="208" t="s">
        <v>1035</v>
      </c>
    </row>
    <row r="110" s="2" customFormat="1">
      <c r="A110" s="37"/>
      <c r="B110" s="38"/>
      <c r="C110" s="39"/>
      <c r="D110" s="210" t="s">
        <v>141</v>
      </c>
      <c r="E110" s="39"/>
      <c r="F110" s="211" t="s">
        <v>1036</v>
      </c>
      <c r="G110" s="39"/>
      <c r="H110" s="39"/>
      <c r="I110" s="146"/>
      <c r="J110" s="39"/>
      <c r="K110" s="39"/>
      <c r="L110" s="43"/>
      <c r="M110" s="212"/>
      <c r="N110" s="213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5" t="s">
        <v>141</v>
      </c>
      <c r="AU110" s="15" t="s">
        <v>80</v>
      </c>
    </row>
    <row r="111" s="2" customFormat="1">
      <c r="A111" s="37"/>
      <c r="B111" s="38"/>
      <c r="C111" s="39"/>
      <c r="D111" s="210" t="s">
        <v>143</v>
      </c>
      <c r="E111" s="39"/>
      <c r="F111" s="214" t="s">
        <v>1037</v>
      </c>
      <c r="G111" s="39"/>
      <c r="H111" s="39"/>
      <c r="I111" s="146"/>
      <c r="J111" s="39"/>
      <c r="K111" s="39"/>
      <c r="L111" s="43"/>
      <c r="M111" s="225"/>
      <c r="N111" s="226"/>
      <c r="O111" s="227"/>
      <c r="P111" s="227"/>
      <c r="Q111" s="227"/>
      <c r="R111" s="227"/>
      <c r="S111" s="227"/>
      <c r="T111" s="22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5" t="s">
        <v>143</v>
      </c>
      <c r="AU111" s="15" t="s">
        <v>80</v>
      </c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175"/>
      <c r="J112" s="60"/>
      <c r="K112" s="60"/>
      <c r="L112" s="43"/>
      <c r="M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</sheetData>
  <sheetProtection sheet="1" autoFilter="0" formatColumns="0" formatRows="0" objects="1" scenarios="1" spinCount="100000" saltValue="r/uGUgiSGaWGj/Dl/J550l5sVD2BqM1kIbH9tKmDMlFlxMQBf/Cr3an/4qZI7YAnng4pc/T9CYJFpEThDZxfQQ==" hashValue="xSUBL9cvUQS0/ziexWTBOA8jcYtcehJCaRjMe0r2jY9inu5ekutQS+PApNdDtnS+/+2ejJZCt6TnZgzhmr0e8g==" algorithmName="SHA-512" password="CC35"/>
  <autoFilter ref="C84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8"/>
      <c r="AT3" s="15" t="s">
        <v>89</v>
      </c>
    </row>
    <row r="4" hidden="1" s="1" customFormat="1" ht="24.96" customHeight="1">
      <c r="B4" s="18"/>
      <c r="D4" s="142" t="s">
        <v>112</v>
      </c>
      <c r="I4" s="138"/>
      <c r="L4" s="18"/>
      <c r="M4" s="143" t="s">
        <v>10</v>
      </c>
      <c r="AT4" s="15" t="s">
        <v>41</v>
      </c>
    </row>
    <row r="5" hidden="1" s="1" customFormat="1" ht="6.96" customHeight="1">
      <c r="B5" s="18"/>
      <c r="I5" s="138"/>
      <c r="L5" s="18"/>
    </row>
    <row r="6" hidden="1" s="1" customFormat="1" ht="12" customHeight="1">
      <c r="B6" s="18"/>
      <c r="D6" s="144" t="s">
        <v>16</v>
      </c>
      <c r="I6" s="138"/>
      <c r="L6" s="18"/>
    </row>
    <row r="7" hidden="1" s="1" customFormat="1" ht="16.5" customHeight="1">
      <c r="B7" s="18"/>
      <c r="E7" s="145" t="str">
        <f>'Rekapitulace stavby'!K6</f>
        <v>Oprava kolejí a výhybek v ŽST Řehlovice</v>
      </c>
      <c r="F7" s="144"/>
      <c r="G7" s="144"/>
      <c r="H7" s="144"/>
      <c r="I7" s="138"/>
      <c r="L7" s="18"/>
    </row>
    <row r="8" hidden="1" s="1" customFormat="1" ht="12" customHeight="1">
      <c r="B8" s="18"/>
      <c r="D8" s="144" t="s">
        <v>113</v>
      </c>
      <c r="I8" s="138"/>
      <c r="L8" s="18"/>
    </row>
    <row r="9" hidden="1" s="2" customFormat="1" ht="16.5" customHeight="1">
      <c r="A9" s="37"/>
      <c r="B9" s="43"/>
      <c r="C9" s="37"/>
      <c r="D9" s="37"/>
      <c r="E9" s="145" t="s">
        <v>1038</v>
      </c>
      <c r="F9" s="37"/>
      <c r="G9" s="37"/>
      <c r="H9" s="37"/>
      <c r="I9" s="146"/>
      <c r="J9" s="37"/>
      <c r="K9" s="37"/>
      <c r="L9" s="14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4" t="s">
        <v>115</v>
      </c>
      <c r="E10" s="37"/>
      <c r="F10" s="37"/>
      <c r="G10" s="37"/>
      <c r="H10" s="37"/>
      <c r="I10" s="146"/>
      <c r="J10" s="37"/>
      <c r="K10" s="37"/>
      <c r="L10" s="14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8" t="s">
        <v>1039</v>
      </c>
      <c r="F11" s="37"/>
      <c r="G11" s="37"/>
      <c r="H11" s="37"/>
      <c r="I11" s="146"/>
      <c r="J11" s="37"/>
      <c r="K11" s="37"/>
      <c r="L11" s="14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146"/>
      <c r="J12" s="37"/>
      <c r="K12" s="37"/>
      <c r="L12" s="14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4" t="s">
        <v>18</v>
      </c>
      <c r="E13" s="37"/>
      <c r="F13" s="133" t="s">
        <v>39</v>
      </c>
      <c r="G13" s="37"/>
      <c r="H13" s="37"/>
      <c r="I13" s="149" t="s">
        <v>20</v>
      </c>
      <c r="J13" s="133" t="s">
        <v>39</v>
      </c>
      <c r="K13" s="37"/>
      <c r="L13" s="14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4" t="s">
        <v>22</v>
      </c>
      <c r="E14" s="37"/>
      <c r="F14" s="133" t="s">
        <v>23</v>
      </c>
      <c r="G14" s="37"/>
      <c r="H14" s="37"/>
      <c r="I14" s="149" t="s">
        <v>24</v>
      </c>
      <c r="J14" s="150" t="str">
        <f>'Rekapitulace stavby'!AN8</f>
        <v>17. 1. 2020</v>
      </c>
      <c r="K14" s="37"/>
      <c r="L14" s="14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6"/>
      <c r="J15" s="37"/>
      <c r="K15" s="37"/>
      <c r="L15" s="14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4" t="s">
        <v>30</v>
      </c>
      <c r="E16" s="37"/>
      <c r="F16" s="37"/>
      <c r="G16" s="37"/>
      <c r="H16" s="37"/>
      <c r="I16" s="149" t="s">
        <v>31</v>
      </c>
      <c r="J16" s="133" t="s">
        <v>32</v>
      </c>
      <c r="K16" s="37"/>
      <c r="L16" s="14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33</v>
      </c>
      <c r="F17" s="37"/>
      <c r="G17" s="37"/>
      <c r="H17" s="37"/>
      <c r="I17" s="149" t="s">
        <v>34</v>
      </c>
      <c r="J17" s="133" t="s">
        <v>35</v>
      </c>
      <c r="K17" s="37"/>
      <c r="L17" s="14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6"/>
      <c r="J18" s="37"/>
      <c r="K18" s="37"/>
      <c r="L18" s="14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4" t="s">
        <v>36</v>
      </c>
      <c r="E19" s="37"/>
      <c r="F19" s="37"/>
      <c r="G19" s="37"/>
      <c r="H19" s="37"/>
      <c r="I19" s="149" t="s">
        <v>31</v>
      </c>
      <c r="J19" s="31" t="str">
        <f>'Rekapitulace stavby'!AN13</f>
        <v>Vyplň údaj</v>
      </c>
      <c r="K19" s="37"/>
      <c r="L19" s="14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1" t="str">
        <f>'Rekapitulace stavby'!E14</f>
        <v>Vyplň údaj</v>
      </c>
      <c r="F20" s="133"/>
      <c r="G20" s="133"/>
      <c r="H20" s="133"/>
      <c r="I20" s="149" t="s">
        <v>34</v>
      </c>
      <c r="J20" s="31" t="str">
        <f>'Rekapitulace stavby'!AN14</f>
        <v>Vyplň údaj</v>
      </c>
      <c r="K20" s="37"/>
      <c r="L20" s="14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6"/>
      <c r="J21" s="37"/>
      <c r="K21" s="37"/>
      <c r="L21" s="14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4" t="s">
        <v>38</v>
      </c>
      <c r="E22" s="37"/>
      <c r="F22" s="37"/>
      <c r="G22" s="37"/>
      <c r="H22" s="37"/>
      <c r="I22" s="149" t="s">
        <v>31</v>
      </c>
      <c r="J22" s="133" t="str">
        <f>IF('Rekapitulace stavby'!AN16="","",'Rekapitulace stavby'!AN16)</f>
        <v/>
      </c>
      <c r="K22" s="37"/>
      <c r="L22" s="14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tr">
        <f>IF('Rekapitulace stavby'!E17="","",'Rekapitulace stavby'!E17)</f>
        <v xml:space="preserve"> </v>
      </c>
      <c r="F23" s="37"/>
      <c r="G23" s="37"/>
      <c r="H23" s="37"/>
      <c r="I23" s="149" t="s">
        <v>34</v>
      </c>
      <c r="J23" s="133" t="str">
        <f>IF('Rekapitulace stavby'!AN17="","",'Rekapitulace stavby'!AN17)</f>
        <v/>
      </c>
      <c r="K23" s="37"/>
      <c r="L23" s="14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6"/>
      <c r="J24" s="37"/>
      <c r="K24" s="37"/>
      <c r="L24" s="14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4" t="s">
        <v>42</v>
      </c>
      <c r="E25" s="37"/>
      <c r="F25" s="37"/>
      <c r="G25" s="37"/>
      <c r="H25" s="37"/>
      <c r="I25" s="149" t="s">
        <v>31</v>
      </c>
      <c r="J25" s="133" t="s">
        <v>39</v>
      </c>
      <c r="K25" s="37"/>
      <c r="L25" s="14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43</v>
      </c>
      <c r="F26" s="37"/>
      <c r="G26" s="37"/>
      <c r="H26" s="37"/>
      <c r="I26" s="149" t="s">
        <v>34</v>
      </c>
      <c r="J26" s="133" t="s">
        <v>39</v>
      </c>
      <c r="K26" s="37"/>
      <c r="L26" s="14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6"/>
      <c r="J27" s="37"/>
      <c r="K27" s="37"/>
      <c r="L27" s="14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4" t="s">
        <v>44</v>
      </c>
      <c r="E28" s="37"/>
      <c r="F28" s="37"/>
      <c r="G28" s="37"/>
      <c r="H28" s="37"/>
      <c r="I28" s="146"/>
      <c r="J28" s="37"/>
      <c r="K28" s="37"/>
      <c r="L28" s="14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83.25" customHeight="1">
      <c r="A29" s="151"/>
      <c r="B29" s="152"/>
      <c r="C29" s="151"/>
      <c r="D29" s="151"/>
      <c r="E29" s="153" t="s">
        <v>45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6"/>
      <c r="J30" s="37"/>
      <c r="K30" s="37"/>
      <c r="L30" s="14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6"/>
      <c r="E31" s="156"/>
      <c r="F31" s="156"/>
      <c r="G31" s="156"/>
      <c r="H31" s="156"/>
      <c r="I31" s="157"/>
      <c r="J31" s="156"/>
      <c r="K31" s="156"/>
      <c r="L31" s="14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46</v>
      </c>
      <c r="E32" s="37"/>
      <c r="F32" s="37"/>
      <c r="G32" s="37"/>
      <c r="H32" s="37"/>
      <c r="I32" s="146"/>
      <c r="J32" s="159">
        <f>ROUND(J86, 2)</f>
        <v>0</v>
      </c>
      <c r="K32" s="37"/>
      <c r="L32" s="14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6"/>
      <c r="E33" s="156"/>
      <c r="F33" s="156"/>
      <c r="G33" s="156"/>
      <c r="H33" s="156"/>
      <c r="I33" s="157"/>
      <c r="J33" s="156"/>
      <c r="K33" s="156"/>
      <c r="L33" s="14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48</v>
      </c>
      <c r="G34" s="37"/>
      <c r="H34" s="37"/>
      <c r="I34" s="161" t="s">
        <v>47</v>
      </c>
      <c r="J34" s="160" t="s">
        <v>49</v>
      </c>
      <c r="K34" s="37"/>
      <c r="L34" s="14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2" t="s">
        <v>50</v>
      </c>
      <c r="E35" s="144" t="s">
        <v>51</v>
      </c>
      <c r="F35" s="163">
        <f>ROUND((SUM(BE86:BE129)),  2)</f>
        <v>0</v>
      </c>
      <c r="G35" s="37"/>
      <c r="H35" s="37"/>
      <c r="I35" s="164">
        <v>0.20999999999999999</v>
      </c>
      <c r="J35" s="163">
        <f>ROUND(((SUM(BE86:BE129))*I35),  2)</f>
        <v>0</v>
      </c>
      <c r="K35" s="37"/>
      <c r="L35" s="14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4" t="s">
        <v>52</v>
      </c>
      <c r="F36" s="163">
        <f>ROUND((SUM(BF86:BF129)),  2)</f>
        <v>0</v>
      </c>
      <c r="G36" s="37"/>
      <c r="H36" s="37"/>
      <c r="I36" s="164">
        <v>0.14999999999999999</v>
      </c>
      <c r="J36" s="163">
        <f>ROUND(((SUM(BF86:BF129))*I36),  2)</f>
        <v>0</v>
      </c>
      <c r="K36" s="37"/>
      <c r="L36" s="14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4" t="s">
        <v>50</v>
      </c>
      <c r="E37" s="144" t="s">
        <v>53</v>
      </c>
      <c r="F37" s="163">
        <f>ROUND((SUM(BG86:BG129)),  2)</f>
        <v>0</v>
      </c>
      <c r="G37" s="37"/>
      <c r="H37" s="37"/>
      <c r="I37" s="164">
        <v>0.20999999999999999</v>
      </c>
      <c r="J37" s="163">
        <f>0</f>
        <v>0</v>
      </c>
      <c r="K37" s="37"/>
      <c r="L37" s="14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4" t="s">
        <v>54</v>
      </c>
      <c r="F38" s="163">
        <f>ROUND((SUM(BH86:BH129)),  2)</f>
        <v>0</v>
      </c>
      <c r="G38" s="37"/>
      <c r="H38" s="37"/>
      <c r="I38" s="164">
        <v>0.14999999999999999</v>
      </c>
      <c r="J38" s="163">
        <f>0</f>
        <v>0</v>
      </c>
      <c r="K38" s="37"/>
      <c r="L38" s="14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4" t="s">
        <v>55</v>
      </c>
      <c r="F39" s="163">
        <f>ROUND((SUM(BI86:BI129)),  2)</f>
        <v>0</v>
      </c>
      <c r="G39" s="37"/>
      <c r="H39" s="37"/>
      <c r="I39" s="164">
        <v>0</v>
      </c>
      <c r="J39" s="163">
        <f>0</f>
        <v>0</v>
      </c>
      <c r="K39" s="37"/>
      <c r="L39" s="14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6"/>
      <c r="J40" s="37"/>
      <c r="K40" s="37"/>
      <c r="L40" s="14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5"/>
      <c r="D41" s="166" t="s">
        <v>56</v>
      </c>
      <c r="E41" s="167"/>
      <c r="F41" s="167"/>
      <c r="G41" s="168" t="s">
        <v>57</v>
      </c>
      <c r="H41" s="169" t="s">
        <v>58</v>
      </c>
      <c r="I41" s="170"/>
      <c r="J41" s="171">
        <f>SUM(J32:J39)</f>
        <v>0</v>
      </c>
      <c r="K41" s="172"/>
      <c r="L41" s="14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1" t="s">
        <v>117</v>
      </c>
      <c r="D47" s="39"/>
      <c r="E47" s="39"/>
      <c r="F47" s="39"/>
      <c r="G47" s="39"/>
      <c r="H47" s="39"/>
      <c r="I47" s="146"/>
      <c r="J47" s="39"/>
      <c r="K47" s="39"/>
      <c r="L47" s="14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6"/>
      <c r="J48" s="39"/>
      <c r="K48" s="39"/>
      <c r="L48" s="14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0" t="s">
        <v>16</v>
      </c>
      <c r="D49" s="39"/>
      <c r="E49" s="39"/>
      <c r="F49" s="39"/>
      <c r="G49" s="39"/>
      <c r="H49" s="39"/>
      <c r="I49" s="146"/>
      <c r="J49" s="39"/>
      <c r="K49" s="39"/>
      <c r="L49" s="14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79" t="str">
        <f>E7</f>
        <v>Oprava kolejí a výhybek v ŽST Řehlovice</v>
      </c>
      <c r="F50" s="30"/>
      <c r="G50" s="30"/>
      <c r="H50" s="30"/>
      <c r="I50" s="146"/>
      <c r="J50" s="39"/>
      <c r="K50" s="39"/>
      <c r="L50" s="14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19"/>
      <c r="C51" s="30" t="s">
        <v>113</v>
      </c>
      <c r="D51" s="20"/>
      <c r="E51" s="20"/>
      <c r="F51" s="20"/>
      <c r="G51" s="20"/>
      <c r="H51" s="20"/>
      <c r="I51" s="138"/>
      <c r="J51" s="20"/>
      <c r="K51" s="20"/>
      <c r="L51" s="18"/>
    </row>
    <row r="52" hidden="1" s="2" customFormat="1" ht="16.5" customHeight="1">
      <c r="A52" s="37"/>
      <c r="B52" s="38"/>
      <c r="C52" s="39"/>
      <c r="D52" s="39"/>
      <c r="E52" s="179" t="s">
        <v>1038</v>
      </c>
      <c r="F52" s="39"/>
      <c r="G52" s="39"/>
      <c r="H52" s="39"/>
      <c r="I52" s="146"/>
      <c r="J52" s="39"/>
      <c r="K52" s="39"/>
      <c r="L52" s="14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0" t="s">
        <v>115</v>
      </c>
      <c r="D53" s="39"/>
      <c r="E53" s="39"/>
      <c r="F53" s="39"/>
      <c r="G53" s="39"/>
      <c r="H53" s="39"/>
      <c r="I53" s="146"/>
      <c r="J53" s="39"/>
      <c r="K53" s="39"/>
      <c r="L53" s="14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Č21 - VRN</v>
      </c>
      <c r="F54" s="39"/>
      <c r="G54" s="39"/>
      <c r="H54" s="39"/>
      <c r="I54" s="146"/>
      <c r="J54" s="39"/>
      <c r="K54" s="39"/>
      <c r="L54" s="14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6"/>
      <c r="J55" s="39"/>
      <c r="K55" s="39"/>
      <c r="L55" s="14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0" t="s">
        <v>22</v>
      </c>
      <c r="D56" s="39"/>
      <c r="E56" s="39"/>
      <c r="F56" s="25" t="str">
        <f>F14</f>
        <v>ŽST Řehlovice</v>
      </c>
      <c r="G56" s="39"/>
      <c r="H56" s="39"/>
      <c r="I56" s="149" t="s">
        <v>24</v>
      </c>
      <c r="J56" s="72" t="str">
        <f>IF(J14="","",J14)</f>
        <v>17. 1. 2020</v>
      </c>
      <c r="K56" s="39"/>
      <c r="L56" s="14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6"/>
      <c r="J57" s="39"/>
      <c r="K57" s="39"/>
      <c r="L57" s="14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0" t="s">
        <v>30</v>
      </c>
      <c r="D58" s="39"/>
      <c r="E58" s="39"/>
      <c r="F58" s="25" t="str">
        <f>E17</f>
        <v>Správa železnic, OŘ UNL, ST Most</v>
      </c>
      <c r="G58" s="39"/>
      <c r="H58" s="39"/>
      <c r="I58" s="149" t="s">
        <v>38</v>
      </c>
      <c r="J58" s="35" t="str">
        <f>E23</f>
        <v xml:space="preserve"> </v>
      </c>
      <c r="K58" s="39"/>
      <c r="L58" s="14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40.05" customHeight="1">
      <c r="A59" s="37"/>
      <c r="B59" s="38"/>
      <c r="C59" s="30" t="s">
        <v>36</v>
      </c>
      <c r="D59" s="39"/>
      <c r="E59" s="39"/>
      <c r="F59" s="25" t="str">
        <f>IF(E20="","",E20)</f>
        <v>Vyplň údaj</v>
      </c>
      <c r="G59" s="39"/>
      <c r="H59" s="39"/>
      <c r="I59" s="149" t="s">
        <v>42</v>
      </c>
      <c r="J59" s="35" t="str">
        <f>E26</f>
        <v>Ing. Horák Jiří, horak@szdc.cz, +420 602155923</v>
      </c>
      <c r="K59" s="39"/>
      <c r="L59" s="14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6"/>
      <c r="J60" s="39"/>
      <c r="K60" s="39"/>
      <c r="L60" s="14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80" t="s">
        <v>118</v>
      </c>
      <c r="D61" s="181"/>
      <c r="E61" s="181"/>
      <c r="F61" s="181"/>
      <c r="G61" s="181"/>
      <c r="H61" s="181"/>
      <c r="I61" s="182"/>
      <c r="J61" s="183" t="s">
        <v>119</v>
      </c>
      <c r="K61" s="181"/>
      <c r="L61" s="14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6"/>
      <c r="J62" s="39"/>
      <c r="K62" s="39"/>
      <c r="L62" s="14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84" t="s">
        <v>78</v>
      </c>
      <c r="D63" s="39"/>
      <c r="E63" s="39"/>
      <c r="F63" s="39"/>
      <c r="G63" s="39"/>
      <c r="H63" s="39"/>
      <c r="I63" s="146"/>
      <c r="J63" s="102">
        <f>J86</f>
        <v>0</v>
      </c>
      <c r="K63" s="39"/>
      <c r="L63" s="14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5" t="s">
        <v>120</v>
      </c>
    </row>
    <row r="64" hidden="1" s="10" customFormat="1" ht="24.96" customHeight="1">
      <c r="A64" s="10"/>
      <c r="B64" s="229"/>
      <c r="C64" s="230"/>
      <c r="D64" s="231" t="s">
        <v>1040</v>
      </c>
      <c r="E64" s="232"/>
      <c r="F64" s="232"/>
      <c r="G64" s="232"/>
      <c r="H64" s="232"/>
      <c r="I64" s="233"/>
      <c r="J64" s="234">
        <f>J117</f>
        <v>0</v>
      </c>
      <c r="K64" s="230"/>
      <c r="L64" s="23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146"/>
      <c r="J65" s="39"/>
      <c r="K65" s="39"/>
      <c r="L65" s="14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1" t="s">
        <v>121</v>
      </c>
      <c r="D71" s="39"/>
      <c r="E71" s="39"/>
      <c r="F71" s="39"/>
      <c r="G71" s="39"/>
      <c r="H71" s="39"/>
      <c r="I71" s="146"/>
      <c r="J71" s="39"/>
      <c r="K71" s="39"/>
      <c r="L71" s="14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146"/>
      <c r="J72" s="39"/>
      <c r="K72" s="39"/>
      <c r="L72" s="14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0" t="s">
        <v>16</v>
      </c>
      <c r="D73" s="39"/>
      <c r="E73" s="39"/>
      <c r="F73" s="39"/>
      <c r="G73" s="39"/>
      <c r="H73" s="39"/>
      <c r="I73" s="146"/>
      <c r="J73" s="39"/>
      <c r="K73" s="39"/>
      <c r="L73" s="14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79" t="str">
        <f>E7</f>
        <v>Oprava kolejí a výhybek v ŽST Řehlovice</v>
      </c>
      <c r="F74" s="30"/>
      <c r="G74" s="30"/>
      <c r="H74" s="30"/>
      <c r="I74" s="146"/>
      <c r="J74" s="39"/>
      <c r="K74" s="39"/>
      <c r="L74" s="14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19"/>
      <c r="C75" s="30" t="s">
        <v>113</v>
      </c>
      <c r="D75" s="20"/>
      <c r="E75" s="20"/>
      <c r="F75" s="20"/>
      <c r="G75" s="20"/>
      <c r="H75" s="20"/>
      <c r="I75" s="138"/>
      <c r="J75" s="20"/>
      <c r="K75" s="20"/>
      <c r="L75" s="18"/>
    </row>
    <row r="76" s="2" customFormat="1" ht="16.5" customHeight="1">
      <c r="A76" s="37"/>
      <c r="B76" s="38"/>
      <c r="C76" s="39"/>
      <c r="D76" s="39"/>
      <c r="E76" s="179" t="s">
        <v>1038</v>
      </c>
      <c r="F76" s="39"/>
      <c r="G76" s="39"/>
      <c r="H76" s="39"/>
      <c r="I76" s="146"/>
      <c r="J76" s="39"/>
      <c r="K76" s="39"/>
      <c r="L76" s="14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0" t="s">
        <v>115</v>
      </c>
      <c r="D77" s="39"/>
      <c r="E77" s="39"/>
      <c r="F77" s="39"/>
      <c r="G77" s="39"/>
      <c r="H77" s="39"/>
      <c r="I77" s="146"/>
      <c r="J77" s="39"/>
      <c r="K77" s="39"/>
      <c r="L77" s="14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9" t="str">
        <f>E11</f>
        <v>Č21 - VRN</v>
      </c>
      <c r="F78" s="39"/>
      <c r="G78" s="39"/>
      <c r="H78" s="39"/>
      <c r="I78" s="146"/>
      <c r="J78" s="39"/>
      <c r="K78" s="39"/>
      <c r="L78" s="14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46"/>
      <c r="J79" s="39"/>
      <c r="K79" s="39"/>
      <c r="L79" s="14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0" t="s">
        <v>22</v>
      </c>
      <c r="D80" s="39"/>
      <c r="E80" s="39"/>
      <c r="F80" s="25" t="str">
        <f>F14</f>
        <v>ŽST Řehlovice</v>
      </c>
      <c r="G80" s="39"/>
      <c r="H80" s="39"/>
      <c r="I80" s="149" t="s">
        <v>24</v>
      </c>
      <c r="J80" s="72" t="str">
        <f>IF(J14="","",J14)</f>
        <v>17. 1. 2020</v>
      </c>
      <c r="K80" s="39"/>
      <c r="L80" s="14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46"/>
      <c r="J81" s="39"/>
      <c r="K81" s="39"/>
      <c r="L81" s="14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0" t="s">
        <v>30</v>
      </c>
      <c r="D82" s="39"/>
      <c r="E82" s="39"/>
      <c r="F82" s="25" t="str">
        <f>E17</f>
        <v>Správa železnic, OŘ UNL, ST Most</v>
      </c>
      <c r="G82" s="39"/>
      <c r="H82" s="39"/>
      <c r="I82" s="149" t="s">
        <v>38</v>
      </c>
      <c r="J82" s="35" t="str">
        <f>E23</f>
        <v xml:space="preserve"> </v>
      </c>
      <c r="K82" s="39"/>
      <c r="L82" s="14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40.05" customHeight="1">
      <c r="A83" s="37"/>
      <c r="B83" s="38"/>
      <c r="C83" s="30" t="s">
        <v>36</v>
      </c>
      <c r="D83" s="39"/>
      <c r="E83" s="39"/>
      <c r="F83" s="25" t="str">
        <f>IF(E20="","",E20)</f>
        <v>Vyplň údaj</v>
      </c>
      <c r="G83" s="39"/>
      <c r="H83" s="39"/>
      <c r="I83" s="149" t="s">
        <v>42</v>
      </c>
      <c r="J83" s="35" t="str">
        <f>E26</f>
        <v>Ing. Horák Jiří, horak@szdc.cz, +420 602155923</v>
      </c>
      <c r="K83" s="39"/>
      <c r="L83" s="14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46"/>
      <c r="J84" s="39"/>
      <c r="K84" s="39"/>
      <c r="L84" s="14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9" customFormat="1" ht="29.28" customHeight="1">
      <c r="A85" s="185"/>
      <c r="B85" s="186"/>
      <c r="C85" s="187" t="s">
        <v>122</v>
      </c>
      <c r="D85" s="188" t="s">
        <v>65</v>
      </c>
      <c r="E85" s="188" t="s">
        <v>61</v>
      </c>
      <c r="F85" s="188" t="s">
        <v>62</v>
      </c>
      <c r="G85" s="188" t="s">
        <v>123</v>
      </c>
      <c r="H85" s="188" t="s">
        <v>124</v>
      </c>
      <c r="I85" s="189" t="s">
        <v>125</v>
      </c>
      <c r="J85" s="188" t="s">
        <v>119</v>
      </c>
      <c r="K85" s="190" t="s">
        <v>126</v>
      </c>
      <c r="L85" s="191"/>
      <c r="M85" s="92" t="s">
        <v>39</v>
      </c>
      <c r="N85" s="93" t="s">
        <v>50</v>
      </c>
      <c r="O85" s="93" t="s">
        <v>127</v>
      </c>
      <c r="P85" s="93" t="s">
        <v>128</v>
      </c>
      <c r="Q85" s="93" t="s">
        <v>129</v>
      </c>
      <c r="R85" s="93" t="s">
        <v>130</v>
      </c>
      <c r="S85" s="93" t="s">
        <v>131</v>
      </c>
      <c r="T85" s="94" t="s">
        <v>132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7"/>
      <c r="B86" s="38"/>
      <c r="C86" s="99" t="s">
        <v>133</v>
      </c>
      <c r="D86" s="39"/>
      <c r="E86" s="39"/>
      <c r="F86" s="39"/>
      <c r="G86" s="39"/>
      <c r="H86" s="39"/>
      <c r="I86" s="146"/>
      <c r="J86" s="192">
        <f>BK86</f>
        <v>0</v>
      </c>
      <c r="K86" s="39"/>
      <c r="L86" s="43"/>
      <c r="M86" s="95"/>
      <c r="N86" s="193"/>
      <c r="O86" s="96"/>
      <c r="P86" s="194">
        <f>P87+SUM(P88:P117)</f>
        <v>0</v>
      </c>
      <c r="Q86" s="96"/>
      <c r="R86" s="194">
        <f>R87+SUM(R88:R117)</f>
        <v>0</v>
      </c>
      <c r="S86" s="96"/>
      <c r="T86" s="195">
        <f>T87+SUM(T88:T117)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5" t="s">
        <v>79</v>
      </c>
      <c r="AU86" s="15" t="s">
        <v>120</v>
      </c>
      <c r="BK86" s="196">
        <f>BK87+SUM(BK88:BK117)</f>
        <v>0</v>
      </c>
    </row>
    <row r="87" s="2" customFormat="1" ht="21.75" customHeight="1">
      <c r="A87" s="37"/>
      <c r="B87" s="38"/>
      <c r="C87" s="197" t="s">
        <v>87</v>
      </c>
      <c r="D87" s="197" t="s">
        <v>134</v>
      </c>
      <c r="E87" s="198" t="s">
        <v>1041</v>
      </c>
      <c r="F87" s="199" t="s">
        <v>1042</v>
      </c>
      <c r="G87" s="200" t="s">
        <v>1043</v>
      </c>
      <c r="H87" s="236"/>
      <c r="I87" s="202"/>
      <c r="J87" s="203">
        <f>ROUND(I87*H87,2)</f>
        <v>0</v>
      </c>
      <c r="K87" s="199" t="s">
        <v>751</v>
      </c>
      <c r="L87" s="43"/>
      <c r="M87" s="204" t="s">
        <v>39</v>
      </c>
      <c r="N87" s="205" t="s">
        <v>53</v>
      </c>
      <c r="O87" s="84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8" t="s">
        <v>138</v>
      </c>
      <c r="AT87" s="208" t="s">
        <v>134</v>
      </c>
      <c r="AU87" s="208" t="s">
        <v>80</v>
      </c>
      <c r="AY87" s="15" t="s">
        <v>139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5" t="s">
        <v>138</v>
      </c>
      <c r="BK87" s="209">
        <f>ROUND(I87*H87,2)</f>
        <v>0</v>
      </c>
      <c r="BL87" s="15" t="s">
        <v>138</v>
      </c>
      <c r="BM87" s="208" t="s">
        <v>1044</v>
      </c>
    </row>
    <row r="88" s="2" customFormat="1">
      <c r="A88" s="37"/>
      <c r="B88" s="38"/>
      <c r="C88" s="39"/>
      <c r="D88" s="210" t="s">
        <v>141</v>
      </c>
      <c r="E88" s="39"/>
      <c r="F88" s="211" t="s">
        <v>1042</v>
      </c>
      <c r="G88" s="39"/>
      <c r="H88" s="39"/>
      <c r="I88" s="146"/>
      <c r="J88" s="39"/>
      <c r="K88" s="39"/>
      <c r="L88" s="43"/>
      <c r="M88" s="212"/>
      <c r="N88" s="213"/>
      <c r="O88" s="84"/>
      <c r="P88" s="84"/>
      <c r="Q88" s="84"/>
      <c r="R88" s="84"/>
      <c r="S88" s="84"/>
      <c r="T88" s="85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5" t="s">
        <v>141</v>
      </c>
      <c r="AU88" s="15" t="s">
        <v>80</v>
      </c>
    </row>
    <row r="89" s="2" customFormat="1" ht="21.75" customHeight="1">
      <c r="A89" s="37"/>
      <c r="B89" s="38"/>
      <c r="C89" s="197" t="s">
        <v>89</v>
      </c>
      <c r="D89" s="197" t="s">
        <v>134</v>
      </c>
      <c r="E89" s="198" t="s">
        <v>1045</v>
      </c>
      <c r="F89" s="199" t="s">
        <v>1046</v>
      </c>
      <c r="G89" s="200" t="s">
        <v>164</v>
      </c>
      <c r="H89" s="201">
        <v>5</v>
      </c>
      <c r="I89" s="202"/>
      <c r="J89" s="203">
        <f>ROUND(I89*H89,2)</f>
        <v>0</v>
      </c>
      <c r="K89" s="199" t="s">
        <v>39</v>
      </c>
      <c r="L89" s="43"/>
      <c r="M89" s="204" t="s">
        <v>39</v>
      </c>
      <c r="N89" s="205" t="s">
        <v>53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8" t="s">
        <v>1047</v>
      </c>
      <c r="AT89" s="208" t="s">
        <v>134</v>
      </c>
      <c r="AU89" s="208" t="s">
        <v>80</v>
      </c>
      <c r="AY89" s="15" t="s">
        <v>139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138</v>
      </c>
      <c r="BK89" s="209">
        <f>ROUND(I89*H89,2)</f>
        <v>0</v>
      </c>
      <c r="BL89" s="15" t="s">
        <v>1047</v>
      </c>
      <c r="BM89" s="208" t="s">
        <v>1048</v>
      </c>
    </row>
    <row r="90" s="2" customFormat="1">
      <c r="A90" s="37"/>
      <c r="B90" s="38"/>
      <c r="C90" s="39"/>
      <c r="D90" s="210" t="s">
        <v>141</v>
      </c>
      <c r="E90" s="39"/>
      <c r="F90" s="211" t="s">
        <v>1049</v>
      </c>
      <c r="G90" s="39"/>
      <c r="H90" s="39"/>
      <c r="I90" s="146"/>
      <c r="J90" s="39"/>
      <c r="K90" s="39"/>
      <c r="L90" s="43"/>
      <c r="M90" s="212"/>
      <c r="N90" s="213"/>
      <c r="O90" s="84"/>
      <c r="P90" s="84"/>
      <c r="Q90" s="84"/>
      <c r="R90" s="84"/>
      <c r="S90" s="84"/>
      <c r="T90" s="85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5" t="s">
        <v>141</v>
      </c>
      <c r="AU90" s="15" t="s">
        <v>80</v>
      </c>
    </row>
    <row r="91" s="2" customFormat="1">
      <c r="A91" s="37"/>
      <c r="B91" s="38"/>
      <c r="C91" s="39"/>
      <c r="D91" s="210" t="s">
        <v>753</v>
      </c>
      <c r="E91" s="39"/>
      <c r="F91" s="214" t="s">
        <v>1050</v>
      </c>
      <c r="G91" s="39"/>
      <c r="H91" s="39"/>
      <c r="I91" s="146"/>
      <c r="J91" s="39"/>
      <c r="K91" s="39"/>
      <c r="L91" s="43"/>
      <c r="M91" s="212"/>
      <c r="N91" s="213"/>
      <c r="O91" s="84"/>
      <c r="P91" s="84"/>
      <c r="Q91" s="84"/>
      <c r="R91" s="84"/>
      <c r="S91" s="84"/>
      <c r="T91" s="85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5" t="s">
        <v>753</v>
      </c>
      <c r="AU91" s="15" t="s">
        <v>80</v>
      </c>
    </row>
    <row r="92" s="2" customFormat="1" ht="21.75" customHeight="1">
      <c r="A92" s="37"/>
      <c r="B92" s="38"/>
      <c r="C92" s="197" t="s">
        <v>151</v>
      </c>
      <c r="D92" s="197" t="s">
        <v>134</v>
      </c>
      <c r="E92" s="198" t="s">
        <v>1051</v>
      </c>
      <c r="F92" s="199" t="s">
        <v>1052</v>
      </c>
      <c r="G92" s="200" t="s">
        <v>1043</v>
      </c>
      <c r="H92" s="236"/>
      <c r="I92" s="202"/>
      <c r="J92" s="203">
        <f>ROUND(I92*H92,2)</f>
        <v>0</v>
      </c>
      <c r="K92" s="199" t="s">
        <v>751</v>
      </c>
      <c r="L92" s="43"/>
      <c r="M92" s="204" t="s">
        <v>39</v>
      </c>
      <c r="N92" s="205" t="s">
        <v>53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8" t="s">
        <v>138</v>
      </c>
      <c r="AT92" s="208" t="s">
        <v>134</v>
      </c>
      <c r="AU92" s="208" t="s">
        <v>80</v>
      </c>
      <c r="AY92" s="15" t="s">
        <v>139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5" t="s">
        <v>138</v>
      </c>
      <c r="BK92" s="209">
        <f>ROUND(I92*H92,2)</f>
        <v>0</v>
      </c>
      <c r="BL92" s="15" t="s">
        <v>138</v>
      </c>
      <c r="BM92" s="208" t="s">
        <v>1053</v>
      </c>
    </row>
    <row r="93" s="2" customFormat="1">
      <c r="A93" s="37"/>
      <c r="B93" s="38"/>
      <c r="C93" s="39"/>
      <c r="D93" s="210" t="s">
        <v>141</v>
      </c>
      <c r="E93" s="39"/>
      <c r="F93" s="211" t="s">
        <v>1052</v>
      </c>
      <c r="G93" s="39"/>
      <c r="H93" s="39"/>
      <c r="I93" s="146"/>
      <c r="J93" s="39"/>
      <c r="K93" s="39"/>
      <c r="L93" s="43"/>
      <c r="M93" s="212"/>
      <c r="N93" s="213"/>
      <c r="O93" s="84"/>
      <c r="P93" s="84"/>
      <c r="Q93" s="84"/>
      <c r="R93" s="84"/>
      <c r="S93" s="84"/>
      <c r="T93" s="85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5" t="s">
        <v>141</v>
      </c>
      <c r="AU93" s="15" t="s">
        <v>80</v>
      </c>
    </row>
    <row r="94" s="2" customFormat="1" ht="21.75" customHeight="1">
      <c r="A94" s="37"/>
      <c r="B94" s="38"/>
      <c r="C94" s="197" t="s">
        <v>138</v>
      </c>
      <c r="D94" s="197" t="s">
        <v>134</v>
      </c>
      <c r="E94" s="198" t="s">
        <v>1054</v>
      </c>
      <c r="F94" s="199" t="s">
        <v>1055</v>
      </c>
      <c r="G94" s="200" t="s">
        <v>592</v>
      </c>
      <c r="H94" s="201">
        <v>0.65000000000000002</v>
      </c>
      <c r="I94" s="202"/>
      <c r="J94" s="203">
        <f>ROUND(I94*H94,2)</f>
        <v>0</v>
      </c>
      <c r="K94" s="199" t="s">
        <v>751</v>
      </c>
      <c r="L94" s="43"/>
      <c r="M94" s="204" t="s">
        <v>39</v>
      </c>
      <c r="N94" s="205" t="s">
        <v>53</v>
      </c>
      <c r="O94" s="84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8" t="s">
        <v>138</v>
      </c>
      <c r="AT94" s="208" t="s">
        <v>134</v>
      </c>
      <c r="AU94" s="208" t="s">
        <v>80</v>
      </c>
      <c r="AY94" s="15" t="s">
        <v>139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5" t="s">
        <v>138</v>
      </c>
      <c r="BK94" s="209">
        <f>ROUND(I94*H94,2)</f>
        <v>0</v>
      </c>
      <c r="BL94" s="15" t="s">
        <v>138</v>
      </c>
      <c r="BM94" s="208" t="s">
        <v>1056</v>
      </c>
    </row>
    <row r="95" s="2" customFormat="1">
      <c r="A95" s="37"/>
      <c r="B95" s="38"/>
      <c r="C95" s="39"/>
      <c r="D95" s="210" t="s">
        <v>141</v>
      </c>
      <c r="E95" s="39"/>
      <c r="F95" s="211" t="s">
        <v>1057</v>
      </c>
      <c r="G95" s="39"/>
      <c r="H95" s="39"/>
      <c r="I95" s="146"/>
      <c r="J95" s="39"/>
      <c r="K95" s="39"/>
      <c r="L95" s="43"/>
      <c r="M95" s="212"/>
      <c r="N95" s="213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5" t="s">
        <v>141</v>
      </c>
      <c r="AU95" s="15" t="s">
        <v>80</v>
      </c>
    </row>
    <row r="96" s="2" customFormat="1">
      <c r="A96" s="37"/>
      <c r="B96" s="38"/>
      <c r="C96" s="39"/>
      <c r="D96" s="210" t="s">
        <v>753</v>
      </c>
      <c r="E96" s="39"/>
      <c r="F96" s="214" t="s">
        <v>1058</v>
      </c>
      <c r="G96" s="39"/>
      <c r="H96" s="39"/>
      <c r="I96" s="146"/>
      <c r="J96" s="39"/>
      <c r="K96" s="39"/>
      <c r="L96" s="43"/>
      <c r="M96" s="212"/>
      <c r="N96" s="213"/>
      <c r="O96" s="84"/>
      <c r="P96" s="84"/>
      <c r="Q96" s="84"/>
      <c r="R96" s="84"/>
      <c r="S96" s="84"/>
      <c r="T96" s="85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5" t="s">
        <v>753</v>
      </c>
      <c r="AU96" s="15" t="s">
        <v>80</v>
      </c>
    </row>
    <row r="97" s="11" customFormat="1">
      <c r="A97" s="11"/>
      <c r="B97" s="237"/>
      <c r="C97" s="238"/>
      <c r="D97" s="210" t="s">
        <v>1059</v>
      </c>
      <c r="E97" s="239" t="s">
        <v>39</v>
      </c>
      <c r="F97" s="240" t="s">
        <v>1060</v>
      </c>
      <c r="G97" s="238"/>
      <c r="H97" s="241">
        <v>0.5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47" t="s">
        <v>1059</v>
      </c>
      <c r="AU97" s="247" t="s">
        <v>80</v>
      </c>
      <c r="AV97" s="11" t="s">
        <v>89</v>
      </c>
      <c r="AW97" s="11" t="s">
        <v>41</v>
      </c>
      <c r="AX97" s="11" t="s">
        <v>80</v>
      </c>
      <c r="AY97" s="247" t="s">
        <v>139</v>
      </c>
    </row>
    <row r="98" s="11" customFormat="1">
      <c r="A98" s="11"/>
      <c r="B98" s="237"/>
      <c r="C98" s="238"/>
      <c r="D98" s="210" t="s">
        <v>1059</v>
      </c>
      <c r="E98" s="239" t="s">
        <v>39</v>
      </c>
      <c r="F98" s="240" t="s">
        <v>1061</v>
      </c>
      <c r="G98" s="238"/>
      <c r="H98" s="241">
        <v>0.14999999999999999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47" t="s">
        <v>1059</v>
      </c>
      <c r="AU98" s="247" t="s">
        <v>80</v>
      </c>
      <c r="AV98" s="11" t="s">
        <v>89</v>
      </c>
      <c r="AW98" s="11" t="s">
        <v>41</v>
      </c>
      <c r="AX98" s="11" t="s">
        <v>80</v>
      </c>
      <c r="AY98" s="247" t="s">
        <v>139</v>
      </c>
    </row>
    <row r="99" s="12" customFormat="1">
      <c r="A99" s="12"/>
      <c r="B99" s="248"/>
      <c r="C99" s="249"/>
      <c r="D99" s="210" t="s">
        <v>1059</v>
      </c>
      <c r="E99" s="250" t="s">
        <v>39</v>
      </c>
      <c r="F99" s="251" t="s">
        <v>1062</v>
      </c>
      <c r="G99" s="249"/>
      <c r="H99" s="252">
        <v>0.65000000000000002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58" t="s">
        <v>1059</v>
      </c>
      <c r="AU99" s="258" t="s">
        <v>80</v>
      </c>
      <c r="AV99" s="12" t="s">
        <v>138</v>
      </c>
      <c r="AW99" s="12" t="s">
        <v>41</v>
      </c>
      <c r="AX99" s="12" t="s">
        <v>87</v>
      </c>
      <c r="AY99" s="258" t="s">
        <v>139</v>
      </c>
    </row>
    <row r="100" s="2" customFormat="1" ht="21.75" customHeight="1">
      <c r="A100" s="37"/>
      <c r="B100" s="38"/>
      <c r="C100" s="197" t="s">
        <v>161</v>
      </c>
      <c r="D100" s="197" t="s">
        <v>134</v>
      </c>
      <c r="E100" s="198" t="s">
        <v>1063</v>
      </c>
      <c r="F100" s="199" t="s">
        <v>1064</v>
      </c>
      <c r="G100" s="200" t="s">
        <v>1043</v>
      </c>
      <c r="H100" s="236"/>
      <c r="I100" s="202"/>
      <c r="J100" s="203">
        <f>ROUND(I100*H100,2)</f>
        <v>0</v>
      </c>
      <c r="K100" s="199" t="s">
        <v>751</v>
      </c>
      <c r="L100" s="43"/>
      <c r="M100" s="204" t="s">
        <v>39</v>
      </c>
      <c r="N100" s="205" t="s">
        <v>53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8" t="s">
        <v>1065</v>
      </c>
      <c r="AT100" s="208" t="s">
        <v>134</v>
      </c>
      <c r="AU100" s="208" t="s">
        <v>80</v>
      </c>
      <c r="AY100" s="15" t="s">
        <v>139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5" t="s">
        <v>138</v>
      </c>
      <c r="BK100" s="209">
        <f>ROUND(I100*H100,2)</f>
        <v>0</v>
      </c>
      <c r="BL100" s="15" t="s">
        <v>1065</v>
      </c>
      <c r="BM100" s="208" t="s">
        <v>1066</v>
      </c>
    </row>
    <row r="101" s="2" customFormat="1">
      <c r="A101" s="37"/>
      <c r="B101" s="38"/>
      <c r="C101" s="39"/>
      <c r="D101" s="210" t="s">
        <v>141</v>
      </c>
      <c r="E101" s="39"/>
      <c r="F101" s="211" t="s">
        <v>1067</v>
      </c>
      <c r="G101" s="39"/>
      <c r="H101" s="39"/>
      <c r="I101" s="146"/>
      <c r="J101" s="39"/>
      <c r="K101" s="39"/>
      <c r="L101" s="43"/>
      <c r="M101" s="212"/>
      <c r="N101" s="213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5" t="s">
        <v>141</v>
      </c>
      <c r="AU101" s="15" t="s">
        <v>80</v>
      </c>
    </row>
    <row r="102" s="2" customFormat="1">
      <c r="A102" s="37"/>
      <c r="B102" s="38"/>
      <c r="C102" s="39"/>
      <c r="D102" s="210" t="s">
        <v>753</v>
      </c>
      <c r="E102" s="39"/>
      <c r="F102" s="214" t="s">
        <v>1068</v>
      </c>
      <c r="G102" s="39"/>
      <c r="H102" s="39"/>
      <c r="I102" s="146"/>
      <c r="J102" s="39"/>
      <c r="K102" s="39"/>
      <c r="L102" s="43"/>
      <c r="M102" s="212"/>
      <c r="N102" s="213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5" t="s">
        <v>753</v>
      </c>
      <c r="AU102" s="15" t="s">
        <v>80</v>
      </c>
    </row>
    <row r="103" s="2" customFormat="1" ht="21.75" customHeight="1">
      <c r="A103" s="37"/>
      <c r="B103" s="38"/>
      <c r="C103" s="197" t="s">
        <v>168</v>
      </c>
      <c r="D103" s="197" t="s">
        <v>134</v>
      </c>
      <c r="E103" s="198" t="s">
        <v>1069</v>
      </c>
      <c r="F103" s="199" t="s">
        <v>1070</v>
      </c>
      <c r="G103" s="200" t="s">
        <v>1043</v>
      </c>
      <c r="H103" s="236"/>
      <c r="I103" s="202"/>
      <c r="J103" s="203">
        <f>ROUND(I103*H103,2)</f>
        <v>0</v>
      </c>
      <c r="K103" s="199" t="s">
        <v>751</v>
      </c>
      <c r="L103" s="43"/>
      <c r="M103" s="204" t="s">
        <v>39</v>
      </c>
      <c r="N103" s="205" t="s">
        <v>53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8" t="s">
        <v>1065</v>
      </c>
      <c r="AT103" s="208" t="s">
        <v>134</v>
      </c>
      <c r="AU103" s="208" t="s">
        <v>80</v>
      </c>
      <c r="AY103" s="15" t="s">
        <v>139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5" t="s">
        <v>138</v>
      </c>
      <c r="BK103" s="209">
        <f>ROUND(I103*H103,2)</f>
        <v>0</v>
      </c>
      <c r="BL103" s="15" t="s">
        <v>1065</v>
      </c>
      <c r="BM103" s="208" t="s">
        <v>1071</v>
      </c>
    </row>
    <row r="104" s="2" customFormat="1">
      <c r="A104" s="37"/>
      <c r="B104" s="38"/>
      <c r="C104" s="39"/>
      <c r="D104" s="210" t="s">
        <v>141</v>
      </c>
      <c r="E104" s="39"/>
      <c r="F104" s="211" t="s">
        <v>1072</v>
      </c>
      <c r="G104" s="39"/>
      <c r="H104" s="39"/>
      <c r="I104" s="146"/>
      <c r="J104" s="39"/>
      <c r="K104" s="39"/>
      <c r="L104" s="43"/>
      <c r="M104" s="212"/>
      <c r="N104" s="213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5" t="s">
        <v>141</v>
      </c>
      <c r="AU104" s="15" t="s">
        <v>80</v>
      </c>
    </row>
    <row r="105" s="2" customFormat="1">
      <c r="A105" s="37"/>
      <c r="B105" s="38"/>
      <c r="C105" s="39"/>
      <c r="D105" s="210" t="s">
        <v>753</v>
      </c>
      <c r="E105" s="39"/>
      <c r="F105" s="214" t="s">
        <v>1073</v>
      </c>
      <c r="G105" s="39"/>
      <c r="H105" s="39"/>
      <c r="I105" s="146"/>
      <c r="J105" s="39"/>
      <c r="K105" s="39"/>
      <c r="L105" s="43"/>
      <c r="M105" s="212"/>
      <c r="N105" s="213"/>
      <c r="O105" s="84"/>
      <c r="P105" s="84"/>
      <c r="Q105" s="84"/>
      <c r="R105" s="84"/>
      <c r="S105" s="84"/>
      <c r="T105" s="85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5" t="s">
        <v>753</v>
      </c>
      <c r="AU105" s="15" t="s">
        <v>80</v>
      </c>
    </row>
    <row r="106" s="2" customFormat="1">
      <c r="A106" s="37"/>
      <c r="B106" s="38"/>
      <c r="C106" s="39"/>
      <c r="D106" s="210" t="s">
        <v>143</v>
      </c>
      <c r="E106" s="39"/>
      <c r="F106" s="214" t="s">
        <v>1074</v>
      </c>
      <c r="G106" s="39"/>
      <c r="H106" s="39"/>
      <c r="I106" s="146"/>
      <c r="J106" s="39"/>
      <c r="K106" s="39"/>
      <c r="L106" s="43"/>
      <c r="M106" s="212"/>
      <c r="N106" s="213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5" t="s">
        <v>143</v>
      </c>
      <c r="AU106" s="15" t="s">
        <v>80</v>
      </c>
    </row>
    <row r="107" s="2" customFormat="1" ht="55.5" customHeight="1">
      <c r="A107" s="37"/>
      <c r="B107" s="38"/>
      <c r="C107" s="197" t="s">
        <v>174</v>
      </c>
      <c r="D107" s="197" t="s">
        <v>134</v>
      </c>
      <c r="E107" s="198" t="s">
        <v>1075</v>
      </c>
      <c r="F107" s="199" t="s">
        <v>1076</v>
      </c>
      <c r="G107" s="200" t="s">
        <v>1043</v>
      </c>
      <c r="H107" s="236"/>
      <c r="I107" s="202"/>
      <c r="J107" s="203">
        <f>ROUND(I107*H107,2)</f>
        <v>0</v>
      </c>
      <c r="K107" s="199" t="s">
        <v>751</v>
      </c>
      <c r="L107" s="43"/>
      <c r="M107" s="204" t="s">
        <v>39</v>
      </c>
      <c r="N107" s="205" t="s">
        <v>53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8" t="s">
        <v>1065</v>
      </c>
      <c r="AT107" s="208" t="s">
        <v>134</v>
      </c>
      <c r="AU107" s="208" t="s">
        <v>80</v>
      </c>
      <c r="AY107" s="15" t="s">
        <v>139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5" t="s">
        <v>138</v>
      </c>
      <c r="BK107" s="209">
        <f>ROUND(I107*H107,2)</f>
        <v>0</v>
      </c>
      <c r="BL107" s="15" t="s">
        <v>1065</v>
      </c>
      <c r="BM107" s="208" t="s">
        <v>1077</v>
      </c>
    </row>
    <row r="108" s="2" customFormat="1">
      <c r="A108" s="37"/>
      <c r="B108" s="38"/>
      <c r="C108" s="39"/>
      <c r="D108" s="210" t="s">
        <v>141</v>
      </c>
      <c r="E108" s="39"/>
      <c r="F108" s="211" t="s">
        <v>1076</v>
      </c>
      <c r="G108" s="39"/>
      <c r="H108" s="39"/>
      <c r="I108" s="146"/>
      <c r="J108" s="39"/>
      <c r="K108" s="39"/>
      <c r="L108" s="43"/>
      <c r="M108" s="212"/>
      <c r="N108" s="213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5" t="s">
        <v>141</v>
      </c>
      <c r="AU108" s="15" t="s">
        <v>80</v>
      </c>
    </row>
    <row r="109" s="2" customFormat="1" ht="21.75" customHeight="1">
      <c r="A109" s="37"/>
      <c r="B109" s="38"/>
      <c r="C109" s="197" t="s">
        <v>180</v>
      </c>
      <c r="D109" s="197" t="s">
        <v>134</v>
      </c>
      <c r="E109" s="198" t="s">
        <v>1078</v>
      </c>
      <c r="F109" s="199" t="s">
        <v>1079</v>
      </c>
      <c r="G109" s="200" t="s">
        <v>1043</v>
      </c>
      <c r="H109" s="236"/>
      <c r="I109" s="202"/>
      <c r="J109" s="203">
        <f>ROUND(I109*H109,2)</f>
        <v>0</v>
      </c>
      <c r="K109" s="199" t="s">
        <v>751</v>
      </c>
      <c r="L109" s="43"/>
      <c r="M109" s="204" t="s">
        <v>39</v>
      </c>
      <c r="N109" s="205" t="s">
        <v>53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8" t="s">
        <v>1065</v>
      </c>
      <c r="AT109" s="208" t="s">
        <v>134</v>
      </c>
      <c r="AU109" s="208" t="s">
        <v>80</v>
      </c>
      <c r="AY109" s="15" t="s">
        <v>139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5" t="s">
        <v>138</v>
      </c>
      <c r="BK109" s="209">
        <f>ROUND(I109*H109,2)</f>
        <v>0</v>
      </c>
      <c r="BL109" s="15" t="s">
        <v>1065</v>
      </c>
      <c r="BM109" s="208" t="s">
        <v>1080</v>
      </c>
    </row>
    <row r="110" s="2" customFormat="1">
      <c r="A110" s="37"/>
      <c r="B110" s="38"/>
      <c r="C110" s="39"/>
      <c r="D110" s="210" t="s">
        <v>141</v>
      </c>
      <c r="E110" s="39"/>
      <c r="F110" s="211" t="s">
        <v>1079</v>
      </c>
      <c r="G110" s="39"/>
      <c r="H110" s="39"/>
      <c r="I110" s="146"/>
      <c r="J110" s="39"/>
      <c r="K110" s="39"/>
      <c r="L110" s="43"/>
      <c r="M110" s="212"/>
      <c r="N110" s="213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5" t="s">
        <v>141</v>
      </c>
      <c r="AU110" s="15" t="s">
        <v>80</v>
      </c>
    </row>
    <row r="111" s="2" customFormat="1" ht="21.75" customHeight="1">
      <c r="A111" s="37"/>
      <c r="B111" s="38"/>
      <c r="C111" s="197" t="s">
        <v>186</v>
      </c>
      <c r="D111" s="197" t="s">
        <v>134</v>
      </c>
      <c r="E111" s="198" t="s">
        <v>1081</v>
      </c>
      <c r="F111" s="199" t="s">
        <v>1082</v>
      </c>
      <c r="G111" s="200" t="s">
        <v>147</v>
      </c>
      <c r="H111" s="201">
        <v>770</v>
      </c>
      <c r="I111" s="202"/>
      <c r="J111" s="203">
        <f>ROUND(I111*H111,2)</f>
        <v>0</v>
      </c>
      <c r="K111" s="199" t="s">
        <v>751</v>
      </c>
      <c r="L111" s="43"/>
      <c r="M111" s="204" t="s">
        <v>39</v>
      </c>
      <c r="N111" s="205" t="s">
        <v>53</v>
      </c>
      <c r="O111" s="8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8" t="s">
        <v>1065</v>
      </c>
      <c r="AT111" s="208" t="s">
        <v>134</v>
      </c>
      <c r="AU111" s="208" t="s">
        <v>80</v>
      </c>
      <c r="AY111" s="15" t="s">
        <v>139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5" t="s">
        <v>138</v>
      </c>
      <c r="BK111" s="209">
        <f>ROUND(I111*H111,2)</f>
        <v>0</v>
      </c>
      <c r="BL111" s="15" t="s">
        <v>1065</v>
      </c>
      <c r="BM111" s="208" t="s">
        <v>1083</v>
      </c>
    </row>
    <row r="112" s="2" customFormat="1">
      <c r="A112" s="37"/>
      <c r="B112" s="38"/>
      <c r="C112" s="39"/>
      <c r="D112" s="210" t="s">
        <v>141</v>
      </c>
      <c r="E112" s="39"/>
      <c r="F112" s="211" t="s">
        <v>1084</v>
      </c>
      <c r="G112" s="39"/>
      <c r="H112" s="39"/>
      <c r="I112" s="146"/>
      <c r="J112" s="39"/>
      <c r="K112" s="39"/>
      <c r="L112" s="43"/>
      <c r="M112" s="212"/>
      <c r="N112" s="213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5" t="s">
        <v>141</v>
      </c>
      <c r="AU112" s="15" t="s">
        <v>80</v>
      </c>
    </row>
    <row r="113" s="2" customFormat="1">
      <c r="A113" s="37"/>
      <c r="B113" s="38"/>
      <c r="C113" s="39"/>
      <c r="D113" s="210" t="s">
        <v>753</v>
      </c>
      <c r="E113" s="39"/>
      <c r="F113" s="214" t="s">
        <v>1085</v>
      </c>
      <c r="G113" s="39"/>
      <c r="H113" s="39"/>
      <c r="I113" s="146"/>
      <c r="J113" s="39"/>
      <c r="K113" s="39"/>
      <c r="L113" s="43"/>
      <c r="M113" s="212"/>
      <c r="N113" s="213"/>
      <c r="O113" s="84"/>
      <c r="P113" s="84"/>
      <c r="Q113" s="84"/>
      <c r="R113" s="84"/>
      <c r="S113" s="84"/>
      <c r="T113" s="85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5" t="s">
        <v>753</v>
      </c>
      <c r="AU113" s="15" t="s">
        <v>80</v>
      </c>
    </row>
    <row r="114" s="11" customFormat="1">
      <c r="A114" s="11"/>
      <c r="B114" s="237"/>
      <c r="C114" s="238"/>
      <c r="D114" s="210" t="s">
        <v>1059</v>
      </c>
      <c r="E114" s="239" t="s">
        <v>39</v>
      </c>
      <c r="F114" s="240" t="s">
        <v>1086</v>
      </c>
      <c r="G114" s="238"/>
      <c r="H114" s="241">
        <v>650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47" t="s">
        <v>1059</v>
      </c>
      <c r="AU114" s="247" t="s">
        <v>80</v>
      </c>
      <c r="AV114" s="11" t="s">
        <v>89</v>
      </c>
      <c r="AW114" s="11" t="s">
        <v>41</v>
      </c>
      <c r="AX114" s="11" t="s">
        <v>80</v>
      </c>
      <c r="AY114" s="247" t="s">
        <v>139</v>
      </c>
    </row>
    <row r="115" s="11" customFormat="1">
      <c r="A115" s="11"/>
      <c r="B115" s="237"/>
      <c r="C115" s="238"/>
      <c r="D115" s="210" t="s">
        <v>1059</v>
      </c>
      <c r="E115" s="239" t="s">
        <v>39</v>
      </c>
      <c r="F115" s="240" t="s">
        <v>1087</v>
      </c>
      <c r="G115" s="238"/>
      <c r="H115" s="241">
        <v>120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47" t="s">
        <v>1059</v>
      </c>
      <c r="AU115" s="247" t="s">
        <v>80</v>
      </c>
      <c r="AV115" s="11" t="s">
        <v>89</v>
      </c>
      <c r="AW115" s="11" t="s">
        <v>41</v>
      </c>
      <c r="AX115" s="11" t="s">
        <v>80</v>
      </c>
      <c r="AY115" s="247" t="s">
        <v>139</v>
      </c>
    </row>
    <row r="116" s="12" customFormat="1">
      <c r="A116" s="12"/>
      <c r="B116" s="248"/>
      <c r="C116" s="249"/>
      <c r="D116" s="210" t="s">
        <v>1059</v>
      </c>
      <c r="E116" s="250" t="s">
        <v>39</v>
      </c>
      <c r="F116" s="251" t="s">
        <v>1062</v>
      </c>
      <c r="G116" s="249"/>
      <c r="H116" s="252">
        <v>770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58" t="s">
        <v>1059</v>
      </c>
      <c r="AU116" s="258" t="s">
        <v>80</v>
      </c>
      <c r="AV116" s="12" t="s">
        <v>138</v>
      </c>
      <c r="AW116" s="12" t="s">
        <v>41</v>
      </c>
      <c r="AX116" s="12" t="s">
        <v>87</v>
      </c>
      <c r="AY116" s="258" t="s">
        <v>139</v>
      </c>
    </row>
    <row r="117" s="13" customFormat="1" ht="25.92" customHeight="1">
      <c r="A117" s="13"/>
      <c r="B117" s="259"/>
      <c r="C117" s="260"/>
      <c r="D117" s="261" t="s">
        <v>79</v>
      </c>
      <c r="E117" s="262" t="s">
        <v>108</v>
      </c>
      <c r="F117" s="262" t="s">
        <v>1088</v>
      </c>
      <c r="G117" s="260"/>
      <c r="H117" s="260"/>
      <c r="I117" s="263"/>
      <c r="J117" s="264">
        <f>BK117</f>
        <v>0</v>
      </c>
      <c r="K117" s="260"/>
      <c r="L117" s="265"/>
      <c r="M117" s="266"/>
      <c r="N117" s="267"/>
      <c r="O117" s="267"/>
      <c r="P117" s="268">
        <f>SUM(P118:P129)</f>
        <v>0</v>
      </c>
      <c r="Q117" s="267"/>
      <c r="R117" s="268">
        <f>SUM(R118:R129)</f>
        <v>0</v>
      </c>
      <c r="S117" s="267"/>
      <c r="T117" s="269">
        <f>SUM(T118:T129)</f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270" t="s">
        <v>161</v>
      </c>
      <c r="AT117" s="271" t="s">
        <v>79</v>
      </c>
      <c r="AU117" s="271" t="s">
        <v>80</v>
      </c>
      <c r="AY117" s="270" t="s">
        <v>139</v>
      </c>
      <c r="BK117" s="272">
        <f>SUM(BK118:BK129)</f>
        <v>0</v>
      </c>
    </row>
    <row r="118" s="2" customFormat="1" ht="21.75" customHeight="1">
      <c r="A118" s="37"/>
      <c r="B118" s="38"/>
      <c r="C118" s="197" t="s">
        <v>192</v>
      </c>
      <c r="D118" s="197" t="s">
        <v>134</v>
      </c>
      <c r="E118" s="198" t="s">
        <v>1089</v>
      </c>
      <c r="F118" s="199" t="s">
        <v>1090</v>
      </c>
      <c r="G118" s="200" t="s">
        <v>1043</v>
      </c>
      <c r="H118" s="236"/>
      <c r="I118" s="202"/>
      <c r="J118" s="203">
        <f>ROUND(I118*H118,2)</f>
        <v>0</v>
      </c>
      <c r="K118" s="199" t="s">
        <v>751</v>
      </c>
      <c r="L118" s="43"/>
      <c r="M118" s="204" t="s">
        <v>39</v>
      </c>
      <c r="N118" s="205" t="s">
        <v>53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8" t="s">
        <v>138</v>
      </c>
      <c r="AT118" s="208" t="s">
        <v>134</v>
      </c>
      <c r="AU118" s="208" t="s">
        <v>87</v>
      </c>
      <c r="AY118" s="15" t="s">
        <v>139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5" t="s">
        <v>138</v>
      </c>
      <c r="BK118" s="209">
        <f>ROUND(I118*H118,2)</f>
        <v>0</v>
      </c>
      <c r="BL118" s="15" t="s">
        <v>138</v>
      </c>
      <c r="BM118" s="208" t="s">
        <v>1091</v>
      </c>
    </row>
    <row r="119" s="2" customFormat="1">
      <c r="A119" s="37"/>
      <c r="B119" s="38"/>
      <c r="C119" s="39"/>
      <c r="D119" s="210" t="s">
        <v>141</v>
      </c>
      <c r="E119" s="39"/>
      <c r="F119" s="211" t="s">
        <v>1090</v>
      </c>
      <c r="G119" s="39"/>
      <c r="H119" s="39"/>
      <c r="I119" s="146"/>
      <c r="J119" s="39"/>
      <c r="K119" s="39"/>
      <c r="L119" s="43"/>
      <c r="M119" s="212"/>
      <c r="N119" s="213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5" t="s">
        <v>141</v>
      </c>
      <c r="AU119" s="15" t="s">
        <v>87</v>
      </c>
    </row>
    <row r="120" s="2" customFormat="1" ht="21.75" customHeight="1">
      <c r="A120" s="37"/>
      <c r="B120" s="38"/>
      <c r="C120" s="197" t="s">
        <v>198</v>
      </c>
      <c r="D120" s="197" t="s">
        <v>134</v>
      </c>
      <c r="E120" s="198" t="s">
        <v>1092</v>
      </c>
      <c r="F120" s="199" t="s">
        <v>1093</v>
      </c>
      <c r="G120" s="200" t="s">
        <v>1043</v>
      </c>
      <c r="H120" s="236"/>
      <c r="I120" s="202"/>
      <c r="J120" s="203">
        <f>ROUND(I120*H120,2)</f>
        <v>0</v>
      </c>
      <c r="K120" s="199" t="s">
        <v>751</v>
      </c>
      <c r="L120" s="43"/>
      <c r="M120" s="204" t="s">
        <v>39</v>
      </c>
      <c r="N120" s="205" t="s">
        <v>53</v>
      </c>
      <c r="O120" s="84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8" t="s">
        <v>138</v>
      </c>
      <c r="AT120" s="208" t="s">
        <v>134</v>
      </c>
      <c r="AU120" s="208" t="s">
        <v>87</v>
      </c>
      <c r="AY120" s="15" t="s">
        <v>139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5" t="s">
        <v>138</v>
      </c>
      <c r="BK120" s="209">
        <f>ROUND(I120*H120,2)</f>
        <v>0</v>
      </c>
      <c r="BL120" s="15" t="s">
        <v>138</v>
      </c>
      <c r="BM120" s="208" t="s">
        <v>1094</v>
      </c>
    </row>
    <row r="121" s="2" customFormat="1">
      <c r="A121" s="37"/>
      <c r="B121" s="38"/>
      <c r="C121" s="39"/>
      <c r="D121" s="210" t="s">
        <v>141</v>
      </c>
      <c r="E121" s="39"/>
      <c r="F121" s="211" t="s">
        <v>1093</v>
      </c>
      <c r="G121" s="39"/>
      <c r="H121" s="39"/>
      <c r="I121" s="146"/>
      <c r="J121" s="39"/>
      <c r="K121" s="39"/>
      <c r="L121" s="43"/>
      <c r="M121" s="212"/>
      <c r="N121" s="213"/>
      <c r="O121" s="84"/>
      <c r="P121" s="84"/>
      <c r="Q121" s="84"/>
      <c r="R121" s="84"/>
      <c r="S121" s="84"/>
      <c r="T121" s="85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5" t="s">
        <v>141</v>
      </c>
      <c r="AU121" s="15" t="s">
        <v>87</v>
      </c>
    </row>
    <row r="122" s="2" customFormat="1" ht="21.75" customHeight="1">
      <c r="A122" s="37"/>
      <c r="B122" s="38"/>
      <c r="C122" s="197" t="s">
        <v>204</v>
      </c>
      <c r="D122" s="197" t="s">
        <v>134</v>
      </c>
      <c r="E122" s="198" t="s">
        <v>1095</v>
      </c>
      <c r="F122" s="199" t="s">
        <v>1096</v>
      </c>
      <c r="G122" s="200" t="s">
        <v>1043</v>
      </c>
      <c r="H122" s="236"/>
      <c r="I122" s="202"/>
      <c r="J122" s="203">
        <f>ROUND(I122*H122,2)</f>
        <v>0</v>
      </c>
      <c r="K122" s="199" t="s">
        <v>751</v>
      </c>
      <c r="L122" s="43"/>
      <c r="M122" s="204" t="s">
        <v>39</v>
      </c>
      <c r="N122" s="205" t="s">
        <v>53</v>
      </c>
      <c r="O122" s="84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8" t="s">
        <v>138</v>
      </c>
      <c r="AT122" s="208" t="s">
        <v>134</v>
      </c>
      <c r="AU122" s="208" t="s">
        <v>87</v>
      </c>
      <c r="AY122" s="15" t="s">
        <v>139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5" t="s">
        <v>138</v>
      </c>
      <c r="BK122" s="209">
        <f>ROUND(I122*H122,2)</f>
        <v>0</v>
      </c>
      <c r="BL122" s="15" t="s">
        <v>138</v>
      </c>
      <c r="BM122" s="208" t="s">
        <v>1097</v>
      </c>
    </row>
    <row r="123" s="2" customFormat="1">
      <c r="A123" s="37"/>
      <c r="B123" s="38"/>
      <c r="C123" s="39"/>
      <c r="D123" s="210" t="s">
        <v>141</v>
      </c>
      <c r="E123" s="39"/>
      <c r="F123" s="211" t="s">
        <v>1096</v>
      </c>
      <c r="G123" s="39"/>
      <c r="H123" s="39"/>
      <c r="I123" s="146"/>
      <c r="J123" s="39"/>
      <c r="K123" s="39"/>
      <c r="L123" s="43"/>
      <c r="M123" s="212"/>
      <c r="N123" s="213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5" t="s">
        <v>141</v>
      </c>
      <c r="AU123" s="15" t="s">
        <v>87</v>
      </c>
    </row>
    <row r="124" s="2" customFormat="1" ht="21.75" customHeight="1">
      <c r="A124" s="37"/>
      <c r="B124" s="38"/>
      <c r="C124" s="197" t="s">
        <v>209</v>
      </c>
      <c r="D124" s="197" t="s">
        <v>134</v>
      </c>
      <c r="E124" s="198" t="s">
        <v>1098</v>
      </c>
      <c r="F124" s="199" t="s">
        <v>1099</v>
      </c>
      <c r="G124" s="200" t="s">
        <v>592</v>
      </c>
      <c r="H124" s="201">
        <v>3.8919999999999999</v>
      </c>
      <c r="I124" s="202"/>
      <c r="J124" s="203">
        <f>ROUND(I124*H124,2)</f>
        <v>0</v>
      </c>
      <c r="K124" s="199" t="s">
        <v>751</v>
      </c>
      <c r="L124" s="43"/>
      <c r="M124" s="204" t="s">
        <v>39</v>
      </c>
      <c r="N124" s="205" t="s">
        <v>53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8" t="s">
        <v>138</v>
      </c>
      <c r="AT124" s="208" t="s">
        <v>134</v>
      </c>
      <c r="AU124" s="208" t="s">
        <v>87</v>
      </c>
      <c r="AY124" s="15" t="s">
        <v>139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5" t="s">
        <v>138</v>
      </c>
      <c r="BK124" s="209">
        <f>ROUND(I124*H124,2)</f>
        <v>0</v>
      </c>
      <c r="BL124" s="15" t="s">
        <v>138</v>
      </c>
      <c r="BM124" s="208" t="s">
        <v>1100</v>
      </c>
    </row>
    <row r="125" s="2" customFormat="1">
      <c r="A125" s="37"/>
      <c r="B125" s="38"/>
      <c r="C125" s="39"/>
      <c r="D125" s="210" t="s">
        <v>141</v>
      </c>
      <c r="E125" s="39"/>
      <c r="F125" s="211" t="s">
        <v>1101</v>
      </c>
      <c r="G125" s="39"/>
      <c r="H125" s="39"/>
      <c r="I125" s="146"/>
      <c r="J125" s="39"/>
      <c r="K125" s="39"/>
      <c r="L125" s="43"/>
      <c r="M125" s="212"/>
      <c r="N125" s="213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5" t="s">
        <v>141</v>
      </c>
      <c r="AU125" s="15" t="s">
        <v>87</v>
      </c>
    </row>
    <row r="126" s="2" customFormat="1">
      <c r="A126" s="37"/>
      <c r="B126" s="38"/>
      <c r="C126" s="39"/>
      <c r="D126" s="210" t="s">
        <v>753</v>
      </c>
      <c r="E126" s="39"/>
      <c r="F126" s="214" t="s">
        <v>1102</v>
      </c>
      <c r="G126" s="39"/>
      <c r="H126" s="39"/>
      <c r="I126" s="146"/>
      <c r="J126" s="39"/>
      <c r="K126" s="39"/>
      <c r="L126" s="43"/>
      <c r="M126" s="212"/>
      <c r="N126" s="213"/>
      <c r="O126" s="84"/>
      <c r="P126" s="84"/>
      <c r="Q126" s="84"/>
      <c r="R126" s="84"/>
      <c r="S126" s="84"/>
      <c r="T126" s="8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5" t="s">
        <v>753</v>
      </c>
      <c r="AU126" s="15" t="s">
        <v>87</v>
      </c>
    </row>
    <row r="127" s="11" customFormat="1">
      <c r="A127" s="11"/>
      <c r="B127" s="237"/>
      <c r="C127" s="238"/>
      <c r="D127" s="210" t="s">
        <v>1059</v>
      </c>
      <c r="E127" s="239" t="s">
        <v>39</v>
      </c>
      <c r="F127" s="240" t="s">
        <v>1103</v>
      </c>
      <c r="G127" s="238"/>
      <c r="H127" s="241">
        <v>3.8919999999999999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47" t="s">
        <v>1059</v>
      </c>
      <c r="AU127" s="247" t="s">
        <v>87</v>
      </c>
      <c r="AV127" s="11" t="s">
        <v>89</v>
      </c>
      <c r="AW127" s="11" t="s">
        <v>41</v>
      </c>
      <c r="AX127" s="11" t="s">
        <v>87</v>
      </c>
      <c r="AY127" s="247" t="s">
        <v>139</v>
      </c>
    </row>
    <row r="128" s="2" customFormat="1" ht="21.75" customHeight="1">
      <c r="A128" s="37"/>
      <c r="B128" s="38"/>
      <c r="C128" s="197" t="s">
        <v>215</v>
      </c>
      <c r="D128" s="197" t="s">
        <v>134</v>
      </c>
      <c r="E128" s="198" t="s">
        <v>1104</v>
      </c>
      <c r="F128" s="199" t="s">
        <v>1105</v>
      </c>
      <c r="G128" s="200" t="s">
        <v>1043</v>
      </c>
      <c r="H128" s="236"/>
      <c r="I128" s="202"/>
      <c r="J128" s="203">
        <f>ROUND(I128*H128,2)</f>
        <v>0</v>
      </c>
      <c r="K128" s="199" t="s">
        <v>751</v>
      </c>
      <c r="L128" s="43"/>
      <c r="M128" s="204" t="s">
        <v>39</v>
      </c>
      <c r="N128" s="205" t="s">
        <v>53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8" t="s">
        <v>138</v>
      </c>
      <c r="AT128" s="208" t="s">
        <v>134</v>
      </c>
      <c r="AU128" s="208" t="s">
        <v>87</v>
      </c>
      <c r="AY128" s="15" t="s">
        <v>139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5" t="s">
        <v>138</v>
      </c>
      <c r="BK128" s="209">
        <f>ROUND(I128*H128,2)</f>
        <v>0</v>
      </c>
      <c r="BL128" s="15" t="s">
        <v>138</v>
      </c>
      <c r="BM128" s="208" t="s">
        <v>1106</v>
      </c>
    </row>
    <row r="129" s="2" customFormat="1">
      <c r="A129" s="37"/>
      <c r="B129" s="38"/>
      <c r="C129" s="39"/>
      <c r="D129" s="210" t="s">
        <v>141</v>
      </c>
      <c r="E129" s="39"/>
      <c r="F129" s="211" t="s">
        <v>1105</v>
      </c>
      <c r="G129" s="39"/>
      <c r="H129" s="39"/>
      <c r="I129" s="146"/>
      <c r="J129" s="39"/>
      <c r="K129" s="39"/>
      <c r="L129" s="43"/>
      <c r="M129" s="225"/>
      <c r="N129" s="226"/>
      <c r="O129" s="227"/>
      <c r="P129" s="227"/>
      <c r="Q129" s="227"/>
      <c r="R129" s="227"/>
      <c r="S129" s="227"/>
      <c r="T129" s="22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5" t="s">
        <v>141</v>
      </c>
      <c r="AU129" s="15" t="s">
        <v>87</v>
      </c>
    </row>
    <row r="130" s="2" customFormat="1" ht="6.96" customHeight="1">
      <c r="A130" s="37"/>
      <c r="B130" s="59"/>
      <c r="C130" s="60"/>
      <c r="D130" s="60"/>
      <c r="E130" s="60"/>
      <c r="F130" s="60"/>
      <c r="G130" s="60"/>
      <c r="H130" s="60"/>
      <c r="I130" s="175"/>
      <c r="J130" s="60"/>
      <c r="K130" s="60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TVGYnPfs/5jfUmdUZjeDrShIw/IKp76KEoZrqYzV+iNVmUpL9A4M2eoxgwet1ow2NoDDMCqjgjiGWjoVNkxxkw==" hashValue="4hwBpFsPdt02v7/PlByG2V4O2bo2OUkpZyPwHddQSAjAAIzRT+Lub2R9Hvrx4Xwi2Q8URUBdCR26AQ7ba8Xg4A==" algorithmName="SHA-512" password="CC35"/>
  <autoFilter ref="C85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18"/>
    </row>
    <row r="4" s="1" customFormat="1" ht="24.96" customHeight="1">
      <c r="B4" s="18"/>
      <c r="C4" s="142" t="s">
        <v>1107</v>
      </c>
      <c r="H4" s="18"/>
    </row>
    <row r="5" s="1" customFormat="1" ht="12" customHeight="1">
      <c r="B5" s="18"/>
      <c r="C5" s="273" t="s">
        <v>13</v>
      </c>
      <c r="D5" s="153" t="s">
        <v>14</v>
      </c>
      <c r="E5" s="1"/>
      <c r="F5" s="1"/>
      <c r="H5" s="18"/>
    </row>
    <row r="6" s="1" customFormat="1" ht="36.96" customHeight="1">
      <c r="B6" s="18"/>
      <c r="C6" s="274" t="s">
        <v>16</v>
      </c>
      <c r="D6" s="275" t="s">
        <v>17</v>
      </c>
      <c r="E6" s="1"/>
      <c r="F6" s="1"/>
      <c r="H6" s="18"/>
    </row>
    <row r="7" s="1" customFormat="1" ht="16.5" customHeight="1">
      <c r="B7" s="18"/>
      <c r="C7" s="144" t="s">
        <v>24</v>
      </c>
      <c r="D7" s="150" t="str">
        <f>'Rekapitulace stavby'!AN8</f>
        <v>17. 1. 2020</v>
      </c>
      <c r="H7" s="18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9" customFormat="1" ht="29.28" customHeight="1">
      <c r="A9" s="185"/>
      <c r="B9" s="276"/>
      <c r="C9" s="277" t="s">
        <v>61</v>
      </c>
      <c r="D9" s="278" t="s">
        <v>62</v>
      </c>
      <c r="E9" s="278" t="s">
        <v>123</v>
      </c>
      <c r="F9" s="279" t="s">
        <v>1108</v>
      </c>
      <c r="G9" s="185"/>
      <c r="H9" s="276"/>
    </row>
    <row r="10" s="2" customFormat="1" ht="26.4" customHeight="1">
      <c r="A10" s="37"/>
      <c r="B10" s="43"/>
      <c r="C10" s="280" t="s">
        <v>1109</v>
      </c>
      <c r="D10" s="280" t="s">
        <v>92</v>
      </c>
      <c r="E10" s="37"/>
      <c r="F10" s="37"/>
      <c r="G10" s="37"/>
      <c r="H10" s="43"/>
    </row>
    <row r="11" s="2" customFormat="1" ht="16.8" customHeight="1">
      <c r="A11" s="37"/>
      <c r="B11" s="43"/>
      <c r="C11" s="281" t="s">
        <v>1110</v>
      </c>
      <c r="D11" s="282" t="s">
        <v>1111</v>
      </c>
      <c r="E11" s="283" t="s">
        <v>164</v>
      </c>
      <c r="F11" s="284">
        <v>40</v>
      </c>
      <c r="G11" s="37"/>
      <c r="H11" s="43"/>
    </row>
    <row r="12" s="2" customFormat="1" ht="16.8" customHeight="1">
      <c r="A12" s="37"/>
      <c r="B12" s="43"/>
      <c r="C12" s="285" t="s">
        <v>39</v>
      </c>
      <c r="D12" s="285" t="s">
        <v>1112</v>
      </c>
      <c r="E12" s="15" t="s">
        <v>39</v>
      </c>
      <c r="F12" s="286">
        <v>4</v>
      </c>
      <c r="G12" s="37"/>
      <c r="H12" s="43"/>
    </row>
    <row r="13" s="2" customFormat="1" ht="16.8" customHeight="1">
      <c r="A13" s="37"/>
      <c r="B13" s="43"/>
      <c r="C13" s="285" t="s">
        <v>39</v>
      </c>
      <c r="D13" s="285" t="s">
        <v>1113</v>
      </c>
      <c r="E13" s="15" t="s">
        <v>39</v>
      </c>
      <c r="F13" s="286">
        <v>28</v>
      </c>
      <c r="G13" s="37"/>
      <c r="H13" s="43"/>
    </row>
    <row r="14" s="2" customFormat="1" ht="16.8" customHeight="1">
      <c r="A14" s="37"/>
      <c r="B14" s="43"/>
      <c r="C14" s="285" t="s">
        <v>39</v>
      </c>
      <c r="D14" s="285" t="s">
        <v>1114</v>
      </c>
      <c r="E14" s="15" t="s">
        <v>39</v>
      </c>
      <c r="F14" s="286">
        <v>8</v>
      </c>
      <c r="G14" s="37"/>
      <c r="H14" s="43"/>
    </row>
    <row r="15" s="2" customFormat="1" ht="16.8" customHeight="1">
      <c r="A15" s="37"/>
      <c r="B15" s="43"/>
      <c r="C15" s="285" t="s">
        <v>1110</v>
      </c>
      <c r="D15" s="285" t="s">
        <v>1062</v>
      </c>
      <c r="E15" s="15" t="s">
        <v>39</v>
      </c>
      <c r="F15" s="286">
        <v>40</v>
      </c>
      <c r="G15" s="37"/>
      <c r="H15" s="43"/>
    </row>
    <row r="16" s="2" customFormat="1" ht="16.8" customHeight="1">
      <c r="A16" s="37"/>
      <c r="B16" s="43"/>
      <c r="C16" s="281" t="s">
        <v>1115</v>
      </c>
      <c r="D16" s="282" t="s">
        <v>1116</v>
      </c>
      <c r="E16" s="283" t="s">
        <v>164</v>
      </c>
      <c r="F16" s="284">
        <v>19</v>
      </c>
      <c r="G16" s="37"/>
      <c r="H16" s="43"/>
    </row>
    <row r="17" s="2" customFormat="1" ht="16.8" customHeight="1">
      <c r="A17" s="37"/>
      <c r="B17" s="43"/>
      <c r="C17" s="285" t="s">
        <v>39</v>
      </c>
      <c r="D17" s="285" t="s">
        <v>1117</v>
      </c>
      <c r="E17" s="15" t="s">
        <v>39</v>
      </c>
      <c r="F17" s="286">
        <v>15</v>
      </c>
      <c r="G17" s="37"/>
      <c r="H17" s="43"/>
    </row>
    <row r="18" s="2" customFormat="1" ht="16.8" customHeight="1">
      <c r="A18" s="37"/>
      <c r="B18" s="43"/>
      <c r="C18" s="285" t="s">
        <v>39</v>
      </c>
      <c r="D18" s="285" t="s">
        <v>1118</v>
      </c>
      <c r="E18" s="15" t="s">
        <v>39</v>
      </c>
      <c r="F18" s="286">
        <v>4</v>
      </c>
      <c r="G18" s="37"/>
      <c r="H18" s="43"/>
    </row>
    <row r="19" s="2" customFormat="1" ht="16.8" customHeight="1">
      <c r="A19" s="37"/>
      <c r="B19" s="43"/>
      <c r="C19" s="285" t="s">
        <v>1115</v>
      </c>
      <c r="D19" s="285" t="s">
        <v>1062</v>
      </c>
      <c r="E19" s="15" t="s">
        <v>39</v>
      </c>
      <c r="F19" s="286">
        <v>19</v>
      </c>
      <c r="G19" s="37"/>
      <c r="H19" s="43"/>
    </row>
    <row r="20" s="2" customFormat="1" ht="16.8" customHeight="1">
      <c r="A20" s="37"/>
      <c r="B20" s="43"/>
      <c r="C20" s="281" t="s">
        <v>1119</v>
      </c>
      <c r="D20" s="282" t="s">
        <v>1120</v>
      </c>
      <c r="E20" s="283" t="s">
        <v>164</v>
      </c>
      <c r="F20" s="284">
        <v>8</v>
      </c>
      <c r="G20" s="37"/>
      <c r="H20" s="43"/>
    </row>
    <row r="21" s="2" customFormat="1" ht="16.8" customHeight="1">
      <c r="A21" s="37"/>
      <c r="B21" s="43"/>
      <c r="C21" s="285" t="s">
        <v>39</v>
      </c>
      <c r="D21" s="285" t="s">
        <v>1121</v>
      </c>
      <c r="E21" s="15" t="s">
        <v>39</v>
      </c>
      <c r="F21" s="286">
        <v>1</v>
      </c>
      <c r="G21" s="37"/>
      <c r="H21" s="43"/>
    </row>
    <row r="22" s="2" customFormat="1" ht="16.8" customHeight="1">
      <c r="A22" s="37"/>
      <c r="B22" s="43"/>
      <c r="C22" s="285" t="s">
        <v>39</v>
      </c>
      <c r="D22" s="285" t="s">
        <v>1122</v>
      </c>
      <c r="E22" s="15" t="s">
        <v>39</v>
      </c>
      <c r="F22" s="286">
        <v>7</v>
      </c>
      <c r="G22" s="37"/>
      <c r="H22" s="43"/>
    </row>
    <row r="23" s="2" customFormat="1" ht="16.8" customHeight="1">
      <c r="A23" s="37"/>
      <c r="B23" s="43"/>
      <c r="C23" s="285" t="s">
        <v>1119</v>
      </c>
      <c r="D23" s="285" t="s">
        <v>1062</v>
      </c>
      <c r="E23" s="15" t="s">
        <v>39</v>
      </c>
      <c r="F23" s="286">
        <v>8</v>
      </c>
      <c r="G23" s="37"/>
      <c r="H23" s="43"/>
    </row>
    <row r="24" s="2" customFormat="1" ht="7.44" customHeight="1">
      <c r="A24" s="37"/>
      <c r="B24" s="173"/>
      <c r="C24" s="174"/>
      <c r="D24" s="174"/>
      <c r="E24" s="174"/>
      <c r="F24" s="174"/>
      <c r="G24" s="174"/>
      <c r="H24" s="43"/>
    </row>
    <row r="25" s="2" customFormat="1">
      <c r="A25" s="37"/>
      <c r="B25" s="37"/>
      <c r="C25" s="37"/>
      <c r="D25" s="37"/>
      <c r="E25" s="37"/>
      <c r="F25" s="37"/>
      <c r="G25" s="37"/>
      <c r="H25" s="37"/>
    </row>
  </sheetData>
  <sheetProtection sheet="1" formatColumns="0" formatRows="0" objects="1" scenarios="1" spinCount="100000" saltValue="l+qZ/eeXCakCg14gGtO/8TkdEExaf/v40o2KaagWzTWMkMmQizjMrAtYh2LDMZsUXFgNYazY9u7uPdjpZYWj3A==" hashValue="kUVhRiGfFEEc1/rEMCqOIrSgK8x0hUxSM8+HWccDYC2+GC3hmwYkdqjaXTs678G0uvMcXkEY1zgZhOM4kfkQ/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2020-02-06T12:15:36Z</dcterms:created>
  <dcterms:modified xsi:type="dcterms:W3CDTF">2020-02-06T12:15:47Z</dcterms:modified>
</cp:coreProperties>
</file>